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defaultThemeVersion="166925"/>
  <mc:AlternateContent xmlns:mc="http://schemas.openxmlformats.org/markup-compatibility/2006">
    <mc:Choice Requires="x15">
      <x15ac:absPath xmlns:x15ac="http://schemas.microsoft.com/office/spreadsheetml/2010/11/ac" url="https://eeq-my.sharepoint.com/personal/mhgravel_eeq_ca/Documents/Bureau/"/>
    </mc:Choice>
  </mc:AlternateContent>
  <xr:revisionPtr revIDLastSave="0" documentId="8_{A3163934-5B3E-4950-8ADE-E86F034402F0}" xr6:coauthVersionLast="47" xr6:coauthVersionMax="47" xr10:uidLastSave="{00000000-0000-0000-0000-000000000000}"/>
  <workbookProtection workbookAlgorithmName="SHA-512" workbookHashValue="1ttoh/DyhufWAuadvVq0HHWQFkH8F9hBVkTbTX9ohn81ultnhfYh/n9Cf57ErNm+bGqjjLDchOoBsiJgnbp75w==" workbookSaltValue="BS1ucWsb8mH6cj8OL0zR+Q==" workbookSpinCount="100000" lockStructure="1"/>
  <bookViews>
    <workbookView xWindow="-110" yWindow="-110" windowWidth="19420" windowHeight="10300" activeTab="2" xr2:uid="{8CBD557D-ED01-4CB6-8A94-54CAA25EBD2B}"/>
  </bookViews>
  <sheets>
    <sheet name="Guide de l'utilisateur" sheetId="12" r:id="rId1"/>
    <sheet name="1. Identité du requérant" sheetId="9" r:id="rId2"/>
    <sheet name="2. Demande de remboursement" sheetId="10" r:id="rId3"/>
    <sheet name="Liste" sheetId="13" state="hidden" r:id="rId4"/>
    <sheet name="Table" sheetId="14" state="hidden" r:id="rId5"/>
  </sheets>
  <definedNames>
    <definedName name="Alberta">#REF!</definedName>
    <definedName name="Demandes_accès">#REF!</definedName>
    <definedName name="Hôpital">#REF!</definedName>
    <definedName name="Liste_établissements">_xlfn.ANCHORARRAY(#REF!)</definedName>
    <definedName name="Municipalité">#REF!</definedName>
    <definedName name="Type">#REF!</definedName>
    <definedName name="Universite">#REF!</definedName>
    <definedName name="Université">#REF!</definedName>
    <definedName name="_xlnm.Print_Area" localSheetId="1">'1. Identité du requérant'!$B$2:$BC$37</definedName>
    <definedName name="_xlnm.Print_Area" localSheetId="2">'2. Demande de remboursement'!$B$2:$BL$177</definedName>
    <definedName name="_xlnm.Print_Area" localSheetId="0">'Guide de l''utilisateur'!$B$2:$BC$121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3" i="14" l="1"/>
  <c r="G184" i="14"/>
  <c r="G185" i="14"/>
  <c r="G186" i="14"/>
  <c r="G187" i="14"/>
  <c r="G188" i="14"/>
  <c r="G189" i="14"/>
  <c r="G190" i="14"/>
  <c r="G191" i="14"/>
  <c r="G192" i="14"/>
  <c r="G193" i="14"/>
  <c r="G194" i="14"/>
  <c r="G195" i="14"/>
  <c r="G196" i="14"/>
  <c r="G197" i="14"/>
  <c r="G198" i="14"/>
  <c r="G199" i="14"/>
  <c r="G200" i="14"/>
  <c r="G201" i="14"/>
  <c r="G202" i="14"/>
  <c r="G203" i="14"/>
  <c r="G204" i="14"/>
  <c r="G205" i="14"/>
  <c r="G206" i="14"/>
  <c r="G158" i="14"/>
  <c r="G159" i="14"/>
  <c r="G160" i="14"/>
  <c r="G161" i="14"/>
  <c r="G162" i="14"/>
  <c r="G163" i="14"/>
  <c r="G164" i="14"/>
  <c r="G165" i="14"/>
  <c r="G166" i="14"/>
  <c r="G167" i="14"/>
  <c r="G168" i="14"/>
  <c r="G169" i="14"/>
  <c r="G170" i="14"/>
  <c r="G171" i="14"/>
  <c r="G172" i="14"/>
  <c r="G173" i="14"/>
  <c r="G174" i="14"/>
  <c r="G175" i="14"/>
  <c r="G176" i="14"/>
  <c r="G177" i="14"/>
  <c r="G178" i="14"/>
  <c r="G179" i="14"/>
  <c r="G180" i="14"/>
  <c r="G181" i="14"/>
  <c r="G133" i="14"/>
  <c r="G134" i="14"/>
  <c r="G135" i="14"/>
  <c r="G136" i="14"/>
  <c r="G137" i="14"/>
  <c r="G138" i="14"/>
  <c r="G139" i="14"/>
  <c r="G140" i="14"/>
  <c r="G141" i="14"/>
  <c r="G142" i="14"/>
  <c r="G143" i="14"/>
  <c r="G144" i="14"/>
  <c r="G145" i="14"/>
  <c r="G146" i="14"/>
  <c r="G147" i="14"/>
  <c r="G148" i="14"/>
  <c r="G149" i="14"/>
  <c r="G150" i="14"/>
  <c r="G151" i="14"/>
  <c r="G152" i="14"/>
  <c r="G153" i="14"/>
  <c r="G154" i="14"/>
  <c r="G155" i="14"/>
  <c r="G156" i="14"/>
  <c r="G132" i="14"/>
  <c r="F108" i="10"/>
  <c r="E158" i="14" l="1"/>
  <c r="E183" i="14" s="1"/>
  <c r="E162" i="14"/>
  <c r="E187" i="14" s="1"/>
  <c r="E163" i="14"/>
  <c r="E188" i="14" s="1"/>
  <c r="E164" i="14"/>
  <c r="E189" i="14" s="1"/>
  <c r="E165" i="14"/>
  <c r="E190" i="14" s="1"/>
  <c r="E166" i="14"/>
  <c r="E191" i="14" s="1"/>
  <c r="E167" i="14"/>
  <c r="E192" i="14" s="1"/>
  <c r="E168" i="14"/>
  <c r="E193" i="14" s="1"/>
  <c r="E169" i="14"/>
  <c r="E194" i="14" s="1"/>
  <c r="E157" i="14"/>
  <c r="E182" i="14" s="1"/>
  <c r="E154" i="14"/>
  <c r="E179" i="14" s="1"/>
  <c r="E204" i="14" s="1"/>
  <c r="E155" i="14"/>
  <c r="E180" i="14" s="1"/>
  <c r="E205" i="14" s="1"/>
  <c r="E156" i="14"/>
  <c r="E181" i="14" s="1"/>
  <c r="E206" i="14" s="1"/>
  <c r="E153" i="14"/>
  <c r="E178" i="14" s="1"/>
  <c r="E203" i="14" s="1"/>
  <c r="E150" i="14"/>
  <c r="E175" i="14" s="1"/>
  <c r="E200" i="14" s="1"/>
  <c r="E151" i="14"/>
  <c r="E176" i="14" s="1"/>
  <c r="E201" i="14" s="1"/>
  <c r="E152" i="14"/>
  <c r="E177" i="14" s="1"/>
  <c r="E202" i="14" s="1"/>
  <c r="E149" i="14"/>
  <c r="E174" i="14" s="1"/>
  <c r="E199" i="14" s="1"/>
  <c r="E146" i="14"/>
  <c r="E171" i="14" s="1"/>
  <c r="E196" i="14" s="1"/>
  <c r="E147" i="14"/>
  <c r="E172" i="14" s="1"/>
  <c r="E197" i="14" s="1"/>
  <c r="E148" i="14"/>
  <c r="E173" i="14" s="1"/>
  <c r="E198" i="14" s="1"/>
  <c r="E145" i="14"/>
  <c r="E170" i="14" s="1"/>
  <c r="E195" i="14" s="1"/>
  <c r="H134" i="14"/>
  <c r="H159" i="14" s="1"/>
  <c r="H184" i="14" s="1"/>
  <c r="H135" i="14"/>
  <c r="H160" i="14" s="1"/>
  <c r="H136" i="14"/>
  <c r="H161" i="14" s="1"/>
  <c r="H186" i="14" s="1"/>
  <c r="H145" i="14"/>
  <c r="H170" i="14" s="1"/>
  <c r="H195" i="14" s="1"/>
  <c r="H146" i="14"/>
  <c r="H171" i="14" s="1"/>
  <c r="H196" i="14" s="1"/>
  <c r="H147" i="14"/>
  <c r="H172" i="14" s="1"/>
  <c r="H148" i="14"/>
  <c r="H173" i="14" s="1"/>
  <c r="H198" i="14" s="1"/>
  <c r="H149" i="14"/>
  <c r="H174" i="14" s="1"/>
  <c r="H199" i="14" s="1"/>
  <c r="H150" i="14"/>
  <c r="H175" i="14" s="1"/>
  <c r="H200" i="14" s="1"/>
  <c r="H151" i="14"/>
  <c r="H176" i="14" s="1"/>
  <c r="H201" i="14" s="1"/>
  <c r="H152" i="14"/>
  <c r="H177" i="14" s="1"/>
  <c r="H202" i="14" s="1"/>
  <c r="H153" i="14"/>
  <c r="H178" i="14" s="1"/>
  <c r="H203" i="14" s="1"/>
  <c r="H154" i="14"/>
  <c r="H179" i="14" s="1"/>
  <c r="H204" i="14" s="1"/>
  <c r="H155" i="14"/>
  <c r="H180" i="14" s="1"/>
  <c r="H205" i="14" s="1"/>
  <c r="H156" i="14"/>
  <c r="H181" i="14" s="1"/>
  <c r="H206" i="14" s="1"/>
  <c r="E135" i="14"/>
  <c r="E160" i="14" s="1"/>
  <c r="E185" i="14" s="1"/>
  <c r="E136" i="14"/>
  <c r="E161" i="14" s="1"/>
  <c r="E186" i="14" s="1"/>
  <c r="E134" i="14"/>
  <c r="E159" i="14" s="1"/>
  <c r="E184" i="14" s="1"/>
  <c r="G103" i="14"/>
  <c r="G104" i="14"/>
  <c r="G105" i="14"/>
  <c r="G106" i="14"/>
  <c r="G107" i="14"/>
  <c r="G108" i="14"/>
  <c r="G109" i="14"/>
  <c r="G110" i="14"/>
  <c r="G111" i="14"/>
  <c r="G112" i="14"/>
  <c r="G113" i="14"/>
  <c r="G114" i="14"/>
  <c r="G115" i="14"/>
  <c r="G116" i="14"/>
  <c r="G117" i="14"/>
  <c r="G118" i="14"/>
  <c r="G119" i="14"/>
  <c r="G120" i="14"/>
  <c r="G121" i="14"/>
  <c r="G122" i="14"/>
  <c r="G123" i="14"/>
  <c r="G124" i="14"/>
  <c r="G125" i="14"/>
  <c r="G126" i="14"/>
  <c r="G127" i="14"/>
  <c r="G128" i="14"/>
  <c r="G129" i="14"/>
  <c r="G130" i="14"/>
  <c r="G131" i="14"/>
  <c r="G73" i="14"/>
  <c r="G74" i="14"/>
  <c r="G75" i="14"/>
  <c r="G76" i="14"/>
  <c r="G77" i="14"/>
  <c r="G78" i="14"/>
  <c r="G79" i="14"/>
  <c r="G80" i="14"/>
  <c r="G81" i="14"/>
  <c r="G82" i="14"/>
  <c r="G83" i="14"/>
  <c r="G84" i="14"/>
  <c r="G85" i="14"/>
  <c r="G86" i="14"/>
  <c r="G87" i="14"/>
  <c r="G88" i="14"/>
  <c r="G89" i="14"/>
  <c r="G90" i="14"/>
  <c r="G91" i="14"/>
  <c r="G92" i="14"/>
  <c r="G93" i="14"/>
  <c r="G94" i="14"/>
  <c r="G95" i="14"/>
  <c r="G96" i="14"/>
  <c r="G97" i="14"/>
  <c r="G98" i="14"/>
  <c r="G99" i="14"/>
  <c r="G100" i="14"/>
  <c r="G101" i="14"/>
  <c r="G43" i="14"/>
  <c r="G44" i="14"/>
  <c r="G45" i="14"/>
  <c r="G46" i="14"/>
  <c r="G47" i="14"/>
  <c r="G48" i="14"/>
  <c r="G49" i="14"/>
  <c r="G50" i="14"/>
  <c r="G51" i="14"/>
  <c r="G52" i="14"/>
  <c r="G53" i="14"/>
  <c r="G54" i="14"/>
  <c r="G55" i="14"/>
  <c r="G56" i="14"/>
  <c r="G57" i="14"/>
  <c r="G58" i="14"/>
  <c r="G59" i="14"/>
  <c r="G60" i="14"/>
  <c r="G61" i="14"/>
  <c r="G62" i="14"/>
  <c r="G63" i="14"/>
  <c r="G64" i="14"/>
  <c r="G65" i="14"/>
  <c r="G66" i="14"/>
  <c r="G67" i="14"/>
  <c r="G68" i="14"/>
  <c r="G69" i="14"/>
  <c r="G70" i="14"/>
  <c r="G71" i="14"/>
  <c r="AW50" i="10" a="1"/>
  <c r="AW50" i="10" s="1"/>
  <c r="H35" i="14" s="1"/>
  <c r="H37" i="14" s="1"/>
  <c r="H39" i="14" s="1"/>
  <c r="H41" i="14" s="1"/>
  <c r="E37" i="14"/>
  <c r="E39" i="14" s="1"/>
  <c r="E41" i="14" s="1"/>
  <c r="E36" i="14"/>
  <c r="E38" i="14" s="1"/>
  <c r="E40" i="14" s="1"/>
  <c r="E73" i="14"/>
  <c r="E103" i="14" s="1"/>
  <c r="E77" i="14"/>
  <c r="E107" i="14" s="1"/>
  <c r="E78" i="14"/>
  <c r="E108" i="14" s="1"/>
  <c r="E82" i="14"/>
  <c r="E112" i="14" s="1"/>
  <c r="E83" i="14"/>
  <c r="E113" i="14" s="1"/>
  <c r="E84" i="14"/>
  <c r="E114" i="14" s="1"/>
  <c r="E85" i="14"/>
  <c r="E115" i="14" s="1"/>
  <c r="E86" i="14"/>
  <c r="E116" i="14" s="1"/>
  <c r="E87" i="14"/>
  <c r="E117" i="14" s="1"/>
  <c r="E88" i="14"/>
  <c r="E118" i="14" s="1"/>
  <c r="E89" i="14"/>
  <c r="E119" i="14" s="1"/>
  <c r="E72" i="14"/>
  <c r="E102" i="14" s="1"/>
  <c r="E69" i="14"/>
  <c r="E99" i="14" s="1"/>
  <c r="E129" i="14" s="1"/>
  <c r="E70" i="14"/>
  <c r="E100" i="14" s="1"/>
  <c r="E130" i="14" s="1"/>
  <c r="E71" i="14"/>
  <c r="E101" i="14" s="1"/>
  <c r="E131" i="14" s="1"/>
  <c r="E68" i="14"/>
  <c r="E98" i="14" s="1"/>
  <c r="E128" i="14" s="1"/>
  <c r="E65" i="14"/>
  <c r="E95" i="14" s="1"/>
  <c r="E125" i="14" s="1"/>
  <c r="E66" i="14"/>
  <c r="E96" i="14" s="1"/>
  <c r="E126" i="14" s="1"/>
  <c r="E67" i="14"/>
  <c r="E97" i="14" s="1"/>
  <c r="E127" i="14" s="1"/>
  <c r="E64" i="14"/>
  <c r="E94" i="14" s="1"/>
  <c r="E124" i="14" s="1"/>
  <c r="E61" i="14"/>
  <c r="E91" i="14" s="1"/>
  <c r="E121" i="14" s="1"/>
  <c r="E62" i="14"/>
  <c r="E92" i="14" s="1"/>
  <c r="E122" i="14" s="1"/>
  <c r="E63" i="14"/>
  <c r="E93" i="14" s="1"/>
  <c r="E123" i="14" s="1"/>
  <c r="E60" i="14"/>
  <c r="E90" i="14" s="1"/>
  <c r="E120" i="14" s="1"/>
  <c r="E50" i="14"/>
  <c r="E80" i="14" s="1"/>
  <c r="E110" i="14" s="1"/>
  <c r="E51" i="14"/>
  <c r="E81" i="14" s="1"/>
  <c r="E111" i="14" s="1"/>
  <c r="E49" i="14"/>
  <c r="E79" i="14" s="1"/>
  <c r="E109" i="14" s="1"/>
  <c r="E45" i="14"/>
  <c r="E75" i="14" s="1"/>
  <c r="E105" i="14" s="1"/>
  <c r="E46" i="14"/>
  <c r="E76" i="14" s="1"/>
  <c r="E106" i="14" s="1"/>
  <c r="E44" i="14"/>
  <c r="E74" i="14" s="1"/>
  <c r="E104" i="14" s="1"/>
  <c r="H44" i="14"/>
  <c r="H45" i="14"/>
  <c r="H75" i="14" s="1"/>
  <c r="H46" i="14"/>
  <c r="H76" i="14" s="1"/>
  <c r="H106" i="14" s="1"/>
  <c r="H49" i="14"/>
  <c r="H79" i="14" s="1"/>
  <c r="H109" i="14" s="1"/>
  <c r="H50" i="14"/>
  <c r="H80" i="14" s="1"/>
  <c r="H110" i="14" s="1"/>
  <c r="H51" i="14"/>
  <c r="H81" i="14" s="1"/>
  <c r="H111" i="14" s="1"/>
  <c r="H60" i="14"/>
  <c r="H90" i="14" s="1"/>
  <c r="H120" i="14" s="1"/>
  <c r="H61" i="14"/>
  <c r="H62" i="14"/>
  <c r="H92" i="14" s="1"/>
  <c r="H122" i="14" s="1"/>
  <c r="H63" i="14"/>
  <c r="H64" i="14"/>
  <c r="H94" i="14" s="1"/>
  <c r="H124" i="14" s="1"/>
  <c r="H65" i="14"/>
  <c r="H66" i="14"/>
  <c r="H96" i="14" s="1"/>
  <c r="H67" i="14"/>
  <c r="H97" i="14" s="1"/>
  <c r="H68" i="14"/>
  <c r="H98" i="14" s="1"/>
  <c r="H128" i="14" s="1"/>
  <c r="H69" i="14"/>
  <c r="H99" i="14" s="1"/>
  <c r="H129" i="14" s="1"/>
  <c r="H70" i="14"/>
  <c r="H100" i="14" s="1"/>
  <c r="H130" i="14" s="1"/>
  <c r="H71" i="14"/>
  <c r="H101" i="14" s="1"/>
  <c r="H131" i="14" s="1"/>
  <c r="AN130" i="10"/>
  <c r="AX130" i="10" s="1"/>
  <c r="AN131" i="10"/>
  <c r="AX131" i="10" s="1"/>
  <c r="AN132" i="10"/>
  <c r="AX132" i="10" s="1"/>
  <c r="AN133" i="10"/>
  <c r="AX133" i="10" s="1"/>
  <c r="AN134" i="10"/>
  <c r="AX134" i="10" s="1"/>
  <c r="AN135" i="10"/>
  <c r="AX135" i="10" s="1"/>
  <c r="AN136" i="10"/>
  <c r="AX136" i="10" s="1"/>
  <c r="AN137" i="10"/>
  <c r="AX137" i="10" s="1"/>
  <c r="AN119" i="10"/>
  <c r="AX119" i="10" s="1"/>
  <c r="AN120" i="10"/>
  <c r="AX120" i="10" s="1"/>
  <c r="AR72" i="10"/>
  <c r="BC72" i="10" s="1"/>
  <c r="AR73" i="10"/>
  <c r="BC73" i="10" s="1"/>
  <c r="AR83" i="10"/>
  <c r="BC83" i="10" s="1"/>
  <c r="AR84" i="10"/>
  <c r="BC84" i="10" s="1"/>
  <c r="AR85" i="10"/>
  <c r="BC85" i="10" s="1"/>
  <c r="AR86" i="10"/>
  <c r="BC86" i="10" s="1"/>
  <c r="AR87" i="10"/>
  <c r="BC87" i="10" s="1"/>
  <c r="AR88" i="10"/>
  <c r="BC88" i="10" s="1"/>
  <c r="AR89" i="10"/>
  <c r="BC89" i="10" s="1"/>
  <c r="AR90" i="10"/>
  <c r="BC90" i="10" s="1"/>
  <c r="AR67" i="10"/>
  <c r="BC67" i="10" s="1"/>
  <c r="AR68" i="10"/>
  <c r="BC68" i="10" s="1"/>
  <c r="I200" i="14"/>
  <c r="G41" i="14"/>
  <c r="G39" i="14"/>
  <c r="G37" i="14"/>
  <c r="G35" i="14"/>
  <c r="G29" i="14"/>
  <c r="G30" i="14"/>
  <c r="G31" i="14"/>
  <c r="G32" i="14"/>
  <c r="G33" i="14"/>
  <c r="G23" i="14"/>
  <c r="G24" i="14"/>
  <c r="G25" i="14"/>
  <c r="G26" i="14"/>
  <c r="G27" i="14"/>
  <c r="G17" i="14"/>
  <c r="G18" i="14"/>
  <c r="G19" i="14"/>
  <c r="G20" i="14"/>
  <c r="G21" i="14"/>
  <c r="E17" i="14"/>
  <c r="E23" i="14" s="1"/>
  <c r="E29" i="14" s="1"/>
  <c r="E18" i="14"/>
  <c r="E24" i="14" s="1"/>
  <c r="E30" i="14" s="1"/>
  <c r="E19" i="14"/>
  <c r="E25" i="14" s="1"/>
  <c r="E31" i="14" s="1"/>
  <c r="E20" i="14"/>
  <c r="E26" i="14" s="1"/>
  <c r="E32" i="14" s="1"/>
  <c r="E21" i="14"/>
  <c r="E27" i="14" s="1"/>
  <c r="E33" i="14" s="1"/>
  <c r="E16" i="14"/>
  <c r="E22" i="14" s="1"/>
  <c r="E28" i="14" s="1"/>
  <c r="G11" i="14"/>
  <c r="G12" i="14"/>
  <c r="G13" i="14"/>
  <c r="G14" i="14"/>
  <c r="G15" i="14"/>
  <c r="I147" i="14" l="1"/>
  <c r="I61" i="14"/>
  <c r="I124" i="14"/>
  <c r="I135" i="14"/>
  <c r="I134" i="14"/>
  <c r="I150" i="14"/>
  <c r="I109" i="14"/>
  <c r="I149" i="14"/>
  <c r="I148" i="14"/>
  <c r="I110" i="14"/>
  <c r="I65" i="14"/>
  <c r="I146" i="14"/>
  <c r="I63" i="14"/>
  <c r="I44" i="14"/>
  <c r="I145" i="14"/>
  <c r="I122" i="14"/>
  <c r="I45" i="14"/>
  <c r="H105" i="14"/>
  <c r="I105" i="14" s="1"/>
  <c r="I75" i="14"/>
  <c r="I151" i="14"/>
  <c r="I202" i="14"/>
  <c r="I80" i="14"/>
  <c r="H126" i="14"/>
  <c r="I126" i="14" s="1"/>
  <c r="I96" i="14"/>
  <c r="H197" i="14"/>
  <c r="I197" i="14" s="1"/>
  <c r="I172" i="14"/>
  <c r="H185" i="14"/>
  <c r="I185" i="14" s="1"/>
  <c r="I160" i="14"/>
  <c r="I92" i="14"/>
  <c r="I97" i="14"/>
  <c r="H127" i="14"/>
  <c r="I127" i="14" s="1"/>
  <c r="H93" i="14"/>
  <c r="H74" i="14"/>
  <c r="I171" i="14"/>
  <c r="I177" i="14"/>
  <c r="I90" i="14"/>
  <c r="H91" i="14"/>
  <c r="I175" i="14"/>
  <c r="I174" i="14"/>
  <c r="I196" i="14"/>
  <c r="I184" i="14"/>
  <c r="I64" i="14"/>
  <c r="I159" i="14"/>
  <c r="I170" i="14"/>
  <c r="I173" i="14"/>
  <c r="I195" i="14"/>
  <c r="I94" i="14"/>
  <c r="H95" i="14"/>
  <c r="H125" i="14" s="1"/>
  <c r="I125" i="14" s="1"/>
  <c r="I201" i="14"/>
  <c r="I199" i="14"/>
  <c r="I176" i="14"/>
  <c r="I198" i="14"/>
  <c r="I152" i="14"/>
  <c r="I120" i="14"/>
  <c r="I79" i="14"/>
  <c r="I60" i="14"/>
  <c r="I50" i="14"/>
  <c r="I49" i="14"/>
  <c r="I66" i="14"/>
  <c r="I62" i="14"/>
  <c r="I67" i="14"/>
  <c r="I95" i="14" l="1"/>
  <c r="I91" i="14"/>
  <c r="H121" i="14"/>
  <c r="I121" i="14" s="1"/>
  <c r="H104" i="14"/>
  <c r="I104" i="14" s="1"/>
  <c r="I74" i="14"/>
  <c r="I93" i="14"/>
  <c r="H123" i="14"/>
  <c r="I123" i="14" s="1"/>
  <c r="AN118" i="10" l="1"/>
  <c r="AR118" i="10" a="1"/>
  <c r="AR118" i="10" s="1"/>
  <c r="H133" i="14" s="1"/>
  <c r="H158" i="14" s="1"/>
  <c r="H183" i="14" s="1"/>
  <c r="G36" i="14"/>
  <c r="G182" i="14"/>
  <c r="G157" i="14"/>
  <c r="G102" i="14"/>
  <c r="G72" i="14"/>
  <c r="G42" i="14"/>
  <c r="G40" i="14"/>
  <c r="G38" i="14"/>
  <c r="G34" i="14"/>
  <c r="G28" i="14"/>
  <c r="G22" i="14"/>
  <c r="G16" i="14"/>
  <c r="G10" i="14"/>
  <c r="AN126" i="10"/>
  <c r="AR126" i="10" a="1"/>
  <c r="AR126" i="10" s="1"/>
  <c r="H141" i="14" s="1"/>
  <c r="H166" i="14" s="1"/>
  <c r="H191" i="14" s="1"/>
  <c r="AN127" i="10"/>
  <c r="AR127" i="10" a="1"/>
  <c r="AR127" i="10" s="1"/>
  <c r="H142" i="14" s="1"/>
  <c r="H167" i="14" s="1"/>
  <c r="H192" i="14" s="1"/>
  <c r="AN128" i="10"/>
  <c r="AR128" i="10" a="1"/>
  <c r="AR128" i="10" s="1"/>
  <c r="H143" i="14" s="1"/>
  <c r="H168" i="14" s="1"/>
  <c r="H193" i="14" s="1"/>
  <c r="AN129" i="10"/>
  <c r="AR129" i="10" a="1"/>
  <c r="AR129" i="10" s="1"/>
  <c r="H144" i="14" s="1"/>
  <c r="H169" i="14" s="1"/>
  <c r="H194" i="14" s="1"/>
  <c r="AR71" i="10"/>
  <c r="AW71" i="10" a="1"/>
  <c r="AW71" i="10" s="1"/>
  <c r="H48" i="14" s="1"/>
  <c r="H78" i="14" s="1"/>
  <c r="H108" i="14" s="1"/>
  <c r="AR66" i="10"/>
  <c r="AW66" i="10" a="1"/>
  <c r="AW66" i="10" s="1"/>
  <c r="H43" i="14" s="1"/>
  <c r="H73" i="14" s="1"/>
  <c r="H103" i="14" s="1"/>
  <c r="AR79" i="10"/>
  <c r="AW79" i="10" a="1"/>
  <c r="AW79" i="10" s="1"/>
  <c r="H56" i="14" s="1"/>
  <c r="H86" i="14" s="1"/>
  <c r="H116" i="14" s="1"/>
  <c r="AR80" i="10"/>
  <c r="AW80" i="10" a="1"/>
  <c r="AW80" i="10" s="1"/>
  <c r="H57" i="14" s="1"/>
  <c r="H87" i="14" s="1"/>
  <c r="H117" i="14" s="1"/>
  <c r="AR81" i="10"/>
  <c r="AW81" i="10" a="1"/>
  <c r="AW81" i="10" s="1"/>
  <c r="H58" i="14" s="1"/>
  <c r="H88" i="14" s="1"/>
  <c r="H118" i="14" s="1"/>
  <c r="AR82" i="10"/>
  <c r="AW82" i="10" a="1"/>
  <c r="AW82" i="10" s="1"/>
  <c r="H59" i="14" s="1"/>
  <c r="H89" i="14" s="1"/>
  <c r="H119" i="14" s="1"/>
  <c r="AR50" i="10"/>
  <c r="AW34" i="10" a="1"/>
  <c r="AW34" i="10" s="1"/>
  <c r="AW32" i="10" a="1"/>
  <c r="AW32" i="10" s="1"/>
  <c r="AW31" i="10" a="1"/>
  <c r="AW31" i="10" s="1"/>
  <c r="AW49" i="10" a="1"/>
  <c r="AW49" i="10" s="1"/>
  <c r="AR117" i="10" a="1"/>
  <c r="AR117" i="10" s="1"/>
  <c r="H132" i="14" s="1"/>
  <c r="H157" i="14" s="1"/>
  <c r="H182" i="14" s="1"/>
  <c r="AR123" i="10" a="1"/>
  <c r="AR123" i="10" s="1"/>
  <c r="H138" i="14" s="1"/>
  <c r="H163" i="14" s="1"/>
  <c r="H188" i="14" s="1"/>
  <c r="AR124" i="10" a="1"/>
  <c r="AR124" i="10" s="1"/>
  <c r="H139" i="14" s="1"/>
  <c r="H164" i="14" s="1"/>
  <c r="H189" i="14" s="1"/>
  <c r="AR125" i="10" a="1"/>
  <c r="AR125" i="10" s="1"/>
  <c r="H140" i="14" s="1"/>
  <c r="H165" i="14" s="1"/>
  <c r="H190" i="14" s="1"/>
  <c r="AR122" i="10" a="1"/>
  <c r="AR122" i="10" s="1"/>
  <c r="H137" i="14" s="1"/>
  <c r="H162" i="14" s="1"/>
  <c r="H187" i="14" s="1"/>
  <c r="AW65" i="10" a="1"/>
  <c r="AW65" i="10" s="1"/>
  <c r="H42" i="14" s="1"/>
  <c r="H72" i="14" s="1"/>
  <c r="H102" i="14" s="1"/>
  <c r="AW76" i="10" a="1"/>
  <c r="AW76" i="10" s="1"/>
  <c r="H53" i="14" s="1"/>
  <c r="H83" i="14" s="1"/>
  <c r="H113" i="14" s="1"/>
  <c r="AW77" i="10" a="1"/>
  <c r="AW77" i="10" s="1"/>
  <c r="H54" i="14" s="1"/>
  <c r="H84" i="14" s="1"/>
  <c r="H114" i="14" s="1"/>
  <c r="AW78" i="10" a="1"/>
  <c r="AW78" i="10" s="1"/>
  <c r="H55" i="14" s="1"/>
  <c r="H85" i="14" s="1"/>
  <c r="H115" i="14" s="1"/>
  <c r="AW75" i="10" a="1"/>
  <c r="AW75" i="10" s="1"/>
  <c r="H52" i="14" s="1"/>
  <c r="H82" i="14" s="1"/>
  <c r="H112" i="14" s="1"/>
  <c r="AW70" i="10" a="1"/>
  <c r="AW70" i="10" s="1"/>
  <c r="H47" i="14" s="1"/>
  <c r="H77" i="14" s="1"/>
  <c r="H107" i="14" s="1"/>
  <c r="AW33" i="10" a="1"/>
  <c r="AW33" i="10" s="1"/>
  <c r="AR34" i="10"/>
  <c r="AR32" i="10"/>
  <c r="AR30" i="10"/>
  <c r="AW30" i="10" a="1"/>
  <c r="AW30" i="10" s="1"/>
  <c r="E40" i="10"/>
  <c r="AR31" i="10"/>
  <c r="H34" i="14" l="1"/>
  <c r="H36" i="14" s="1"/>
  <c r="H38" i="14" s="1"/>
  <c r="H40" i="14" s="1"/>
  <c r="H15" i="14"/>
  <c r="I15" i="14" s="1"/>
  <c r="I155" i="14"/>
  <c r="H12" i="14"/>
  <c r="I12" i="14" s="1"/>
  <c r="H11" i="14"/>
  <c r="I11" i="14" s="1"/>
  <c r="H14" i="14"/>
  <c r="H13" i="14"/>
  <c r="I13" i="14" s="1"/>
  <c r="I68" i="14"/>
  <c r="I46" i="14"/>
  <c r="I69" i="14"/>
  <c r="I139" i="14"/>
  <c r="I154" i="14"/>
  <c r="I205" i="14"/>
  <c r="I129" i="14"/>
  <c r="I204" i="14"/>
  <c r="I102" i="14"/>
  <c r="I70" i="14"/>
  <c r="I98" i="14"/>
  <c r="I128" i="14"/>
  <c r="I133" i="14"/>
  <c r="I187" i="14"/>
  <c r="I193" i="14"/>
  <c r="I188" i="14"/>
  <c r="I189" i="14"/>
  <c r="I56" i="14"/>
  <c r="I190" i="14"/>
  <c r="I203" i="14"/>
  <c r="AX127" i="10"/>
  <c r="I100" i="14"/>
  <c r="I130" i="14"/>
  <c r="I131" i="14"/>
  <c r="I111" i="14"/>
  <c r="I51" i="14"/>
  <c r="I106" i="14"/>
  <c r="BC71" i="10"/>
  <c r="I119" i="14"/>
  <c r="BC80" i="10"/>
  <c r="I180" i="14"/>
  <c r="I178" i="14"/>
  <c r="AX118" i="10"/>
  <c r="I47" i="14"/>
  <c r="I55" i="14"/>
  <c r="I89" i="14"/>
  <c r="I112" i="14"/>
  <c r="I52" i="14"/>
  <c r="I58" i="14"/>
  <c r="I84" i="14"/>
  <c r="I114" i="14"/>
  <c r="I43" i="14"/>
  <c r="I103" i="14"/>
  <c r="I59" i="14"/>
  <c r="I85" i="14"/>
  <c r="I115" i="14"/>
  <c r="I206" i="14"/>
  <c r="I136" i="14"/>
  <c r="I186" i="14"/>
  <c r="I77" i="14"/>
  <c r="I107" i="14"/>
  <c r="I116" i="14"/>
  <c r="I181" i="14"/>
  <c r="I142" i="14"/>
  <c r="I192" i="14"/>
  <c r="I113" i="14"/>
  <c r="I53" i="14"/>
  <c r="I182" i="14"/>
  <c r="I132" i="14"/>
  <c r="I144" i="14"/>
  <c r="I194" i="14"/>
  <c r="I54" i="14"/>
  <c r="I88" i="14"/>
  <c r="I118" i="14"/>
  <c r="I156" i="14"/>
  <c r="I153" i="14"/>
  <c r="I86" i="14"/>
  <c r="BC50" i="10"/>
  <c r="I179" i="14"/>
  <c r="I76" i="14"/>
  <c r="I71" i="14"/>
  <c r="I81" i="14"/>
  <c r="I138" i="14"/>
  <c r="I42" i="14"/>
  <c r="I72" i="14"/>
  <c r="I137" i="14"/>
  <c r="I108" i="14"/>
  <c r="I117" i="14"/>
  <c r="AX129" i="10"/>
  <c r="AX128" i="10"/>
  <c r="AX126" i="10"/>
  <c r="I101" i="14"/>
  <c r="BC66" i="10"/>
  <c r="BC82" i="10"/>
  <c r="BC30" i="10"/>
  <c r="BC81" i="10"/>
  <c r="BC79" i="10"/>
  <c r="BC32" i="10"/>
  <c r="BC34" i="10"/>
  <c r="BC31" i="10"/>
  <c r="AW29" i="10" a="1"/>
  <c r="AW29" i="10" s="1"/>
  <c r="AN141" i="10"/>
  <c r="AX141" i="10" s="1"/>
  <c r="AN125" i="10"/>
  <c r="AN138" i="10"/>
  <c r="AX138" i="10" s="1"/>
  <c r="AN139" i="10"/>
  <c r="AX139" i="10" s="1"/>
  <c r="AN140" i="10"/>
  <c r="AX140" i="10" s="1"/>
  <c r="I34" i="14" l="1"/>
  <c r="I36" i="14"/>
  <c r="I99" i="14"/>
  <c r="I163" i="14"/>
  <c r="H20" i="14"/>
  <c r="H17" i="14"/>
  <c r="H18" i="14"/>
  <c r="H10" i="14"/>
  <c r="I10" i="14" s="1"/>
  <c r="H19" i="14"/>
  <c r="I14" i="14"/>
  <c r="H21" i="14"/>
  <c r="I141" i="14"/>
  <c r="I162" i="14"/>
  <c r="I143" i="14"/>
  <c r="I140" i="14"/>
  <c r="I73" i="14"/>
  <c r="I191" i="14"/>
  <c r="I166" i="14"/>
  <c r="I164" i="14"/>
  <c r="I183" i="14"/>
  <c r="I158" i="14"/>
  <c r="I168" i="14"/>
  <c r="I167" i="14"/>
  <c r="I161" i="14"/>
  <c r="I37" i="14"/>
  <c r="I157" i="14"/>
  <c r="I169" i="14"/>
  <c r="I87" i="14"/>
  <c r="I57" i="14"/>
  <c r="I83" i="14"/>
  <c r="I35" i="14"/>
  <c r="I78" i="14"/>
  <c r="I48" i="14"/>
  <c r="I82" i="14"/>
  <c r="I165" i="14"/>
  <c r="AX125" i="10"/>
  <c r="H27" i="14" l="1"/>
  <c r="I21" i="14"/>
  <c r="H16" i="14"/>
  <c r="I38" i="14"/>
  <c r="H24" i="14"/>
  <c r="I18" i="14"/>
  <c r="H26" i="14"/>
  <c r="I20" i="14"/>
  <c r="H25" i="14"/>
  <c r="I19" i="14"/>
  <c r="H23" i="14"/>
  <c r="I17" i="14"/>
  <c r="AN121" i="10"/>
  <c r="AX121" i="10" s="1"/>
  <c r="AX145" i="10" s="1"/>
  <c r="AN122" i="10"/>
  <c r="AN123" i="10"/>
  <c r="AN124" i="10"/>
  <c r="AN117" i="10"/>
  <c r="AR49" i="10"/>
  <c r="D165" i="10"/>
  <c r="I39" i="14" l="1"/>
  <c r="H32" i="14"/>
  <c r="I32" i="14" s="1"/>
  <c r="I26" i="14"/>
  <c r="H29" i="14"/>
  <c r="I29" i="14" s="1"/>
  <c r="I23" i="14"/>
  <c r="H31" i="14"/>
  <c r="I31" i="14" s="1"/>
  <c r="I25" i="14"/>
  <c r="H30" i="14"/>
  <c r="I30" i="14" s="1"/>
  <c r="I24" i="14"/>
  <c r="H22" i="14"/>
  <c r="I16" i="14"/>
  <c r="I40" i="14"/>
  <c r="H33" i="14"/>
  <c r="I33" i="14" s="1"/>
  <c r="I27" i="14"/>
  <c r="AX149" i="10"/>
  <c r="AX117" i="10"/>
  <c r="AX122" i="10"/>
  <c r="AX123" i="10"/>
  <c r="AX124" i="10"/>
  <c r="AX143" i="10" l="1"/>
  <c r="H28" i="14"/>
  <c r="I28" i="14" s="1"/>
  <c r="I22" i="14"/>
  <c r="I41" i="14"/>
  <c r="BC49" i="10"/>
  <c r="BC52" i="10" s="1"/>
  <c r="AR33" i="10"/>
  <c r="AR29" i="10"/>
  <c r="AR75" i="10"/>
  <c r="C8" i="10" a="1"/>
  <c r="C8" i="10" s="1"/>
  <c r="C8" i="9" a="1"/>
  <c r="C8" i="9" s="1"/>
  <c r="C10" i="12" a="1"/>
  <c r="C10" i="12" s="1"/>
  <c r="I6" i="14"/>
  <c r="E58" i="10"/>
  <c r="BC33" i="10" l="1"/>
  <c r="BC75" i="10"/>
  <c r="AX147" i="10"/>
  <c r="AX151" i="10" s="1"/>
  <c r="AX163" i="10" s="1"/>
  <c r="AR69" i="10"/>
  <c r="BC69" i="10" s="1"/>
  <c r="AR76" i="10"/>
  <c r="BC76" i="10" s="1"/>
  <c r="AR77" i="10"/>
  <c r="BC77" i="10" s="1"/>
  <c r="AR78" i="10"/>
  <c r="BC78" i="10" s="1"/>
  <c r="AR91" i="10"/>
  <c r="BC91" i="10" s="1"/>
  <c r="AR92" i="10"/>
  <c r="BC92" i="10" s="1"/>
  <c r="AR93" i="10"/>
  <c r="BC93" i="10" s="1"/>
  <c r="AR94" i="10"/>
  <c r="BC94" i="10" s="1"/>
  <c r="AR70" i="10"/>
  <c r="BC70" i="10" s="1"/>
  <c r="AR74" i="10"/>
  <c r="BC74" i="10" s="1"/>
  <c r="AR65" i="10"/>
  <c r="BC98" i="10" l="1"/>
  <c r="BC102" i="10" s="1"/>
  <c r="AX159" i="10"/>
  <c r="BC65" i="10"/>
  <c r="BC96" i="10" s="1"/>
  <c r="BC29" i="10"/>
  <c r="BC36" i="10" s="1"/>
  <c r="E22" i="10"/>
  <c r="BC100" i="10" l="1"/>
  <c r="BC104" i="10" s="1"/>
  <c r="AX161" i="10" s="1"/>
  <c r="AX157" i="10"/>
  <c r="AX165" i="10" l="1"/>
  <c r="G6" i="14" a="1"/>
  <c r="G6" i="14" s="1"/>
  <c r="D6" i="14" l="1"/>
  <c r="C6" i="14"/>
  <c r="B6" i="14"/>
  <c r="F6" i="14" l="1"/>
  <c r="E6" i="14"/>
  <c r="A6" i="14"/>
  <c r="H6" i="14" l="1"/>
  <c r="AJ35" i="9"/>
  <c r="A44" i="14" l="1" a="1"/>
  <c r="A44" i="14" s="1"/>
  <c r="A45" i="14" a="1"/>
  <c r="A45" i="14" s="1"/>
  <c r="A49" i="14" a="1"/>
  <c r="A49" i="14" s="1"/>
  <c r="A50" i="14" a="1"/>
  <c r="A50" i="14" s="1"/>
  <c r="A60" i="14" a="1"/>
  <c r="A60" i="14" s="1"/>
  <c r="A64" i="14" a="1"/>
  <c r="A64" i="14" s="1"/>
  <c r="A61" i="14" a="1"/>
  <c r="A61" i="14" s="1"/>
  <c r="A65" i="14" a="1"/>
  <c r="A65" i="14" s="1"/>
  <c r="A67" i="14" a="1"/>
  <c r="A67" i="14" s="1"/>
  <c r="A62" i="14" a="1"/>
  <c r="A62" i="14" s="1"/>
  <c r="A66" i="14" a="1"/>
  <c r="A66" i="14" s="1"/>
  <c r="A63" i="14" a="1"/>
  <c r="A63" i="14" s="1"/>
  <c r="A74" i="14" a="1"/>
  <c r="A74" i="14" s="1"/>
  <c r="A75" i="14" a="1"/>
  <c r="A75" i="14" s="1"/>
  <c r="A79" i="14" a="1"/>
  <c r="A79" i="14" s="1"/>
  <c r="A80" i="14" a="1"/>
  <c r="A80" i="14" s="1"/>
  <c r="A90" i="14" a="1"/>
  <c r="A90" i="14" s="1"/>
  <c r="A94" i="14" a="1"/>
  <c r="A94" i="14" s="1"/>
  <c r="A97" i="14" a="1"/>
  <c r="A97" i="14" s="1"/>
  <c r="A91" i="14" a="1"/>
  <c r="A91" i="14" s="1"/>
  <c r="A95" i="14" a="1"/>
  <c r="A95" i="14" s="1"/>
  <c r="A92" i="14" a="1"/>
  <c r="A92" i="14" s="1"/>
  <c r="A96" i="14" a="1"/>
  <c r="A96" i="14" s="1"/>
  <c r="A93" i="14" a="1"/>
  <c r="A93" i="14" s="1"/>
  <c r="A104" i="14" a="1"/>
  <c r="A104" i="14" s="1"/>
  <c r="A105" i="14" a="1"/>
  <c r="A105" i="14" s="1"/>
  <c r="A109" i="14" a="1"/>
  <c r="A109" i="14" s="1"/>
  <c r="A110" i="14" a="1"/>
  <c r="A110" i="14" s="1"/>
  <c r="A120" i="14" a="1"/>
  <c r="A120" i="14" s="1"/>
  <c r="A124" i="14" a="1"/>
  <c r="A124" i="14" s="1"/>
  <c r="A121" i="14" a="1"/>
  <c r="A121" i="14" s="1"/>
  <c r="A125" i="14" a="1"/>
  <c r="A125" i="14" s="1"/>
  <c r="A122" i="14" a="1"/>
  <c r="A122" i="14" s="1"/>
  <c r="A126" i="14" a="1"/>
  <c r="A126" i="14" s="1"/>
  <c r="A127" i="14" a="1"/>
  <c r="A127" i="14" s="1"/>
  <c r="A123" i="14" a="1"/>
  <c r="A123" i="14" s="1"/>
  <c r="A134" i="14" a="1"/>
  <c r="A134" i="14" s="1"/>
  <c r="A135" i="14" a="1"/>
  <c r="A135" i="14" s="1"/>
  <c r="A145" i="14" a="1"/>
  <c r="A145" i="14" s="1"/>
  <c r="A149" i="14" a="1"/>
  <c r="A149" i="14" s="1"/>
  <c r="A146" i="14" a="1"/>
  <c r="A146" i="14" s="1"/>
  <c r="A150" i="14" a="1"/>
  <c r="A150" i="14" s="1"/>
  <c r="A152" i="14" a="1"/>
  <c r="A152" i="14" s="1"/>
  <c r="A147" i="14" a="1"/>
  <c r="A147" i="14" s="1"/>
  <c r="A151" i="14" a="1"/>
  <c r="A151" i="14" s="1"/>
  <c r="A148" i="14" a="1"/>
  <c r="A148" i="14" s="1"/>
  <c r="A159" i="14" a="1"/>
  <c r="A159" i="14" s="1"/>
  <c r="A160" i="14" a="1"/>
  <c r="A160" i="14" s="1"/>
  <c r="A170" i="14" a="1"/>
  <c r="A170" i="14" s="1"/>
  <c r="A174" i="14" a="1"/>
  <c r="A174" i="14" s="1"/>
  <c r="A177" i="14" a="1"/>
  <c r="A177" i="14" s="1"/>
  <c r="A171" i="14" a="1"/>
  <c r="A171" i="14" s="1"/>
  <c r="A175" i="14" a="1"/>
  <c r="A175" i="14" s="1"/>
  <c r="A176" i="14" a="1"/>
  <c r="A176" i="14" s="1"/>
  <c r="A173" i="14" a="1"/>
  <c r="A173" i="14" s="1"/>
  <c r="A172" i="14" a="1"/>
  <c r="A172" i="14" s="1"/>
  <c r="A184" i="14" a="1"/>
  <c r="A184" i="14" s="1"/>
  <c r="A185" i="14" a="1"/>
  <c r="A185" i="14" s="1"/>
  <c r="A195" i="14" a="1"/>
  <c r="A195" i="14" s="1"/>
  <c r="A196" i="14" a="1"/>
  <c r="A196" i="14" s="1"/>
  <c r="A200" i="14" a="1"/>
  <c r="A200" i="14" s="1"/>
  <c r="A202" i="14" a="1"/>
  <c r="A202" i="14" s="1"/>
  <c r="A197" i="14" a="1"/>
  <c r="A197" i="14" s="1"/>
  <c r="A201" i="14" a="1"/>
  <c r="A201" i="14" s="1"/>
  <c r="A198" i="14" a="1"/>
  <c r="A198" i="14" s="1"/>
  <c r="A199" i="14" a="1"/>
  <c r="A199" i="14" s="1"/>
  <c r="A15" i="14" a="1"/>
  <c r="A15" i="14" s="1"/>
  <c r="A24" i="14" a="1"/>
  <c r="A24" i="14" s="1"/>
  <c r="A31" i="14" a="1"/>
  <c r="A31" i="14" s="1"/>
  <c r="A40" i="14" a="1"/>
  <c r="A40" i="14" s="1"/>
  <c r="A46" i="14" a="1"/>
  <c r="A46" i="14" s="1"/>
  <c r="A53" i="14" a="1"/>
  <c r="A53" i="14" s="1"/>
  <c r="A70" i="14" a="1"/>
  <c r="A70" i="14" s="1"/>
  <c r="A77" i="14" a="1"/>
  <c r="A77" i="14" s="1"/>
  <c r="A85" i="14" a="1"/>
  <c r="A85" i="14" s="1"/>
  <c r="A116" i="14" a="1"/>
  <c r="A116" i="14" s="1"/>
  <c r="A133" i="14" a="1"/>
  <c r="A133" i="14" s="1"/>
  <c r="A157" i="14" a="1"/>
  <c r="A157" i="14" s="1"/>
  <c r="A165" i="14" a="1"/>
  <c r="A165" i="14" s="1"/>
  <c r="A189" i="14" a="1"/>
  <c r="A189" i="14" s="1"/>
  <c r="A206" i="14" a="1"/>
  <c r="A206" i="14" s="1"/>
  <c r="A33" i="14" a="1"/>
  <c r="A33" i="14" s="1"/>
  <c r="A57" i="14" a="1"/>
  <c r="A57" i="14" s="1"/>
  <c r="A99" i="14" a="1"/>
  <c r="A99" i="14" s="1"/>
  <c r="A11" i="14" a="1"/>
  <c r="A11" i="14" s="1"/>
  <c r="A76" i="14" a="1"/>
  <c r="A76" i="14" s="1"/>
  <c r="A180" i="14" a="1"/>
  <c r="A180" i="14" s="1"/>
  <c r="A30" i="14" a="1"/>
  <c r="A30" i="14" s="1"/>
  <c r="A101" i="14" a="1"/>
  <c r="A101" i="14" s="1"/>
  <c r="A18" i="14" a="1"/>
  <c r="A18" i="14" s="1"/>
  <c r="A25" i="14" a="1"/>
  <c r="A25" i="14" s="1"/>
  <c r="A34" i="14" a="1"/>
  <c r="A34" i="14" s="1"/>
  <c r="A41" i="14" a="1"/>
  <c r="A41" i="14" s="1"/>
  <c r="A54" i="14" a="1"/>
  <c r="A54" i="14" s="1"/>
  <c r="A71" i="14" a="1"/>
  <c r="A71" i="14" s="1"/>
  <c r="A78" i="14" a="1"/>
  <c r="A78" i="14" s="1"/>
  <c r="A102" i="14" a="1"/>
  <c r="A102" i="14" s="1"/>
  <c r="A111" i="14" a="1"/>
  <c r="A111" i="14" s="1"/>
  <c r="A117" i="14" a="1"/>
  <c r="A117" i="14" s="1"/>
  <c r="A141" i="14" a="1"/>
  <c r="A141" i="14" s="1"/>
  <c r="A158" i="14" a="1"/>
  <c r="A158" i="14" s="1"/>
  <c r="A182" i="14" a="1"/>
  <c r="A182" i="14" s="1"/>
  <c r="A190" i="14" a="1"/>
  <c r="A190" i="14" s="1"/>
  <c r="A17" i="14" a="1"/>
  <c r="A17" i="14" s="1"/>
  <c r="A131" i="14" a="1"/>
  <c r="A131" i="14" s="1"/>
  <c r="A169" i="14" a="1"/>
  <c r="A169" i="14" s="1"/>
  <c r="A27" i="14" a="1"/>
  <c r="A27" i="14" s="1"/>
  <c r="A36" i="14" a="1"/>
  <c r="A36" i="14" s="1"/>
  <c r="A58" i="14" a="1"/>
  <c r="A58" i="14" s="1"/>
  <c r="A115" i="14" a="1"/>
  <c r="A115" i="14" s="1"/>
  <c r="A139" i="14" a="1"/>
  <c r="A139" i="14" s="1"/>
  <c r="A156" i="14" a="1"/>
  <c r="A156" i="14" s="1"/>
  <c r="A187" i="14" a="1"/>
  <c r="A187" i="14" s="1"/>
  <c r="A21" i="14" a="1"/>
  <c r="A21" i="14" s="1"/>
  <c r="A52" i="14" a="1"/>
  <c r="A52" i="14" s="1"/>
  <c r="A84" i="14" a="1"/>
  <c r="A84" i="14" s="1"/>
  <c r="A12" i="14" a="1"/>
  <c r="A12" i="14" s="1"/>
  <c r="A19" i="14" a="1"/>
  <c r="A19" i="14" s="1"/>
  <c r="A28" i="14" a="1"/>
  <c r="A28" i="14" s="1"/>
  <c r="A35" i="14" a="1"/>
  <c r="A35" i="14" s="1"/>
  <c r="A47" i="14" a="1"/>
  <c r="A47" i="14" s="1"/>
  <c r="A55" i="14" a="1"/>
  <c r="A55" i="14" s="1"/>
  <c r="A86" i="14" a="1"/>
  <c r="A86" i="14" s="1"/>
  <c r="A103" i="14" a="1"/>
  <c r="A103" i="14" s="1"/>
  <c r="A118" i="14" a="1"/>
  <c r="A118" i="14" s="1"/>
  <c r="A128" i="14" a="1"/>
  <c r="A128" i="14" s="1"/>
  <c r="A136" i="14" a="1"/>
  <c r="A136" i="14" s="1"/>
  <c r="A142" i="14" a="1"/>
  <c r="A142" i="14" s="1"/>
  <c r="A166" i="14" a="1"/>
  <c r="A166" i="14" s="1"/>
  <c r="A183" i="14" a="1"/>
  <c r="A183" i="14" s="1"/>
  <c r="A10" i="14" a="1"/>
  <c r="A10" i="14" s="1"/>
  <c r="A138" i="14" a="1"/>
  <c r="A138" i="14" s="1"/>
  <c r="A162" i="14" a="1"/>
  <c r="A162" i="14" s="1"/>
  <c r="A193" i="14" a="1"/>
  <c r="A193" i="14" s="1"/>
  <c r="A43" i="14" a="1"/>
  <c r="A43" i="14" s="1"/>
  <c r="A107" i="14" a="1"/>
  <c r="A107" i="14" s="1"/>
  <c r="A163" i="14" a="1"/>
  <c r="A163" i="14" s="1"/>
  <c r="A204" i="14" a="1"/>
  <c r="A204" i="14" s="1"/>
  <c r="A59" i="14" a="1"/>
  <c r="A59" i="14" s="1"/>
  <c r="A132" i="14" a="1"/>
  <c r="A132" i="14" s="1"/>
  <c r="A188" i="14" a="1"/>
  <c r="A188" i="14" s="1"/>
  <c r="A13" i="14" a="1"/>
  <c r="A13" i="14" s="1"/>
  <c r="A22" i="14" a="1"/>
  <c r="A22" i="14" s="1"/>
  <c r="A29" i="14" a="1"/>
  <c r="A29" i="14" s="1"/>
  <c r="A38" i="14" a="1"/>
  <c r="A38" i="14" s="1"/>
  <c r="A48" i="14" a="1"/>
  <c r="A48" i="14" s="1"/>
  <c r="A72" i="14" a="1"/>
  <c r="A72" i="14" s="1"/>
  <c r="A81" i="14" a="1"/>
  <c r="A81" i="14" s="1"/>
  <c r="A87" i="14" a="1"/>
  <c r="A87" i="14" s="1"/>
  <c r="A112" i="14" a="1"/>
  <c r="A112" i="14" s="1"/>
  <c r="A119" i="14" a="1"/>
  <c r="A119" i="14" s="1"/>
  <c r="A129" i="14" a="1"/>
  <c r="A129" i="14" s="1"/>
  <c r="A143" i="14" a="1"/>
  <c r="A143" i="14" s="1"/>
  <c r="A153" i="14" a="1"/>
  <c r="A153" i="14" s="1"/>
  <c r="A161" i="14" a="1"/>
  <c r="A161" i="14" s="1"/>
  <c r="A167" i="14" a="1"/>
  <c r="A167" i="14" s="1"/>
  <c r="A191" i="14" a="1"/>
  <c r="A191" i="14" s="1"/>
  <c r="A42" i="14" a="1"/>
  <c r="A42" i="14" s="1"/>
  <c r="A82" i="14" a="1"/>
  <c r="A82" i="14" s="1"/>
  <c r="A179" i="14" a="1"/>
  <c r="A179" i="14" s="1"/>
  <c r="A83" i="14" a="1"/>
  <c r="A83" i="14" s="1"/>
  <c r="A100" i="14" a="1"/>
  <c r="A100" i="14" s="1"/>
  <c r="A194" i="14" a="1"/>
  <c r="A194" i="14" s="1"/>
  <c r="A14" i="14" a="1"/>
  <c r="A14" i="14" s="1"/>
  <c r="A164" i="14" a="1"/>
  <c r="A164" i="14" s="1"/>
  <c r="A205" i="14" a="1"/>
  <c r="A205" i="14" s="1"/>
  <c r="A16" i="14" a="1"/>
  <c r="A16" i="14" s="1"/>
  <c r="A23" i="14" a="1"/>
  <c r="A23" i="14" s="1"/>
  <c r="A32" i="14" a="1"/>
  <c r="A32" i="14" s="1"/>
  <c r="A39" i="14" a="1"/>
  <c r="A39" i="14" s="1"/>
  <c r="A56" i="14" a="1"/>
  <c r="A56" i="14" s="1"/>
  <c r="A73" i="14" a="1"/>
  <c r="A73" i="14" s="1"/>
  <c r="A88" i="14" a="1"/>
  <c r="A88" i="14" s="1"/>
  <c r="A98" i="14" a="1"/>
  <c r="A98" i="14" s="1"/>
  <c r="A106" i="14" a="1"/>
  <c r="A106" i="14" s="1"/>
  <c r="A113" i="14" a="1"/>
  <c r="A113" i="14" s="1"/>
  <c r="A130" i="14" a="1"/>
  <c r="A130" i="14" s="1"/>
  <c r="A137" i="14" a="1"/>
  <c r="A137" i="14" s="1"/>
  <c r="A144" i="14" a="1"/>
  <c r="A144" i="14" s="1"/>
  <c r="A154" i="14" a="1"/>
  <c r="A154" i="14" s="1"/>
  <c r="A168" i="14" a="1"/>
  <c r="A168" i="14" s="1"/>
  <c r="A178" i="14" a="1"/>
  <c r="A178" i="14" s="1"/>
  <c r="A186" i="14" a="1"/>
  <c r="A186" i="14" s="1"/>
  <c r="A192" i="14" a="1"/>
  <c r="A192" i="14" s="1"/>
  <c r="A26" i="14" a="1"/>
  <c r="A26" i="14" s="1"/>
  <c r="A51" i="14" a="1"/>
  <c r="A51" i="14" s="1"/>
  <c r="A89" i="14" a="1"/>
  <c r="A89" i="14" s="1"/>
  <c r="A114" i="14" a="1"/>
  <c r="A114" i="14" s="1"/>
  <c r="A155" i="14" a="1"/>
  <c r="A155" i="14" s="1"/>
  <c r="A203" i="14" a="1"/>
  <c r="A203" i="14" s="1"/>
  <c r="A20" i="14" a="1"/>
  <c r="A20" i="14" s="1"/>
  <c r="A68" i="14" a="1"/>
  <c r="A68" i="14" s="1"/>
  <c r="A37" i="14" a="1"/>
  <c r="A37" i="14" s="1"/>
  <c r="A69" i="14" a="1"/>
  <c r="A69" i="14" s="1"/>
  <c r="A108" i="14" a="1"/>
  <c r="A108" i="14" s="1"/>
  <c r="A140" i="14" a="1"/>
  <c r="A140" i="14" s="1"/>
  <c r="A181" i="14" a="1"/>
  <c r="A181" i="1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<sst xmlns="http://schemas.openxmlformats.org/spreadsheetml/2006/main" count="1898" uniqueCount="772">
  <si>
    <t>Table des matières</t>
  </si>
  <si>
    <t>1. Introduction</t>
  </si>
  <si>
    <t>3. Étapes pour compléter le formulaire de déclaration</t>
  </si>
  <si>
    <t>Les informations demandées dans le formulaire portent notamment sur :</t>
  </si>
  <si>
    <t>-</t>
  </si>
  <si>
    <t>L’identité de l’OS responsable de la demande de remboursement;</t>
  </si>
  <si>
    <t>Les quantités de bacs distribués, réparés et remplacés pour les clientèles admissibles;</t>
  </si>
  <si>
    <t>Les quantités de bacs distribués, réparés, remplacés, ainsi que les pièces remplacées pour les clientèles non admissibles.</t>
  </si>
  <si>
    <t>2. Remboursement des dépenses relatives à la distribution, réparation et remplacement de bacs effectués en régie interne</t>
  </si>
  <si>
    <t>2.1. Conditions générales</t>
  </si>
  <si>
    <t>Le remboursement est versé uniquement aux OS qui effectuent les activités de DRR en régie interne.</t>
  </si>
  <si>
    <t>2.2. Année de référence</t>
  </si>
  <si>
    <t>Pour chaque trimestre, l’OS doit déclarer :</t>
  </si>
  <si>
    <t>- Le nombre réel de bacs distribués, réparés ou remplacés en régie interne;</t>
  </si>
  <si>
    <t>- Le nombre réel de pièces remplacées en régie interne;</t>
  </si>
  <si>
    <t>- Le type de service concerné;</t>
  </si>
  <si>
    <t>- Le format des bacs visés;</t>
  </si>
  <si>
    <t>- Les clientèles ayant reçu ces services.</t>
  </si>
  <si>
    <t>Ces informations doivent être conformes aux indications du formulaire.</t>
  </si>
  <si>
    <t>2.3. Dépenses admissibles et non admissibles</t>
  </si>
  <si>
    <r>
      <t>Les dépenses</t>
    </r>
    <r>
      <rPr>
        <b/>
        <sz val="9"/>
        <color theme="1"/>
        <rFont val="Verdana"/>
        <family val="2"/>
      </rPr>
      <t xml:space="preserve"> admissibles</t>
    </r>
    <r>
      <rPr>
        <sz val="9"/>
        <color theme="1"/>
        <rFont val="Verdana"/>
        <family val="2"/>
      </rPr>
      <t xml:space="preserve"> sont celles de distribution, réparation et remplacement des bacs roulants pour les </t>
    </r>
    <r>
      <rPr>
        <u/>
        <sz val="9"/>
        <color theme="1"/>
        <rFont val="Verdana"/>
        <family val="2"/>
      </rPr>
      <t>clientèles admissibles</t>
    </r>
    <r>
      <rPr>
        <sz val="9"/>
        <color theme="1"/>
        <rFont val="Verdana"/>
        <family val="2"/>
      </rPr>
      <t>. 
Les dépenses</t>
    </r>
    <r>
      <rPr>
        <b/>
        <sz val="9"/>
        <color theme="1"/>
        <rFont val="Verdana"/>
        <family val="2"/>
      </rPr>
      <t xml:space="preserve"> non admissibles</t>
    </r>
    <r>
      <rPr>
        <sz val="9"/>
        <color theme="1"/>
        <rFont val="Verdana"/>
        <family val="2"/>
      </rPr>
      <t xml:space="preserve"> sont celles de remplacement ou de réparation de bacs pour les </t>
    </r>
    <r>
      <rPr>
        <u/>
        <sz val="9"/>
        <color theme="1"/>
        <rFont val="Verdana"/>
        <family val="2"/>
      </rPr>
      <t>clientèles non admissibles</t>
    </r>
    <r>
      <rPr>
        <sz val="9"/>
        <color theme="1"/>
        <rFont val="Verdana"/>
        <family val="2"/>
      </rPr>
      <t xml:space="preserve">. Pour les clientèles non admissibles, l'OS doit déclarer les quantités afférentes dans le formulaire.
Les prix unitaires sont ceux prévus à la grille tarifaire élaborée par ÉEQ sur la base des prix prévus aux contrats conclus par ÉEQ avec les fournisseurs de services dans votre région. </t>
    </r>
  </si>
  <si>
    <t>3. Étapes pour remplir le formulaire de déclaration</t>
  </si>
  <si>
    <t>Étape 1 : Information générale</t>
  </si>
  <si>
    <t xml:space="preserve">- </t>
  </si>
  <si>
    <t>Veuillez prendre connaissance du présent guide afin de remplir le formulaire de déclaration de façon adéquate.</t>
  </si>
  <si>
    <t>Charte de couleurs</t>
  </si>
  <si>
    <t>- Les cellules à compléter (saisies manuelles) sont indiquées en vert.</t>
  </si>
  <si>
    <t>- Les cellules calculées automatiquement apparaissent en gris.</t>
  </si>
  <si>
    <r>
      <rPr>
        <b/>
        <sz val="9"/>
        <color theme="1"/>
        <rFont val="Verdana"/>
        <family val="2"/>
      </rPr>
      <t>?</t>
    </r>
    <r>
      <rPr>
        <sz val="9"/>
        <color theme="1"/>
        <rFont val="Verdana"/>
        <family val="2"/>
      </rPr>
      <t xml:space="preserve"> Cliquer sur la cellule pour obtenir des informations supplémentaires.</t>
    </r>
  </si>
  <si>
    <t>Cette charte de couleurs s'applique aux onglets  «1. Identité du requérant » et « 2. Demande de remboursement »</t>
  </si>
  <si>
    <t>Étape 2 : Remplir l'onglet :</t>
  </si>
  <si>
    <t>« 1. Identité du requérant »</t>
  </si>
  <si>
    <t>- Complétez les champs suivants:</t>
  </si>
  <si>
    <t>- Code de l'entente</t>
  </si>
  <si>
    <t>- Nom de l’organisme signataire de l’entente</t>
  </si>
  <si>
    <t>- Code géographique de la municipalité</t>
  </si>
  <si>
    <t>- Année civile de l’exercice</t>
  </si>
  <si>
    <t>Étape 3 : Remplir l'onglet :</t>
  </si>
  <si>
    <t>« 2. Demande de remboursement »</t>
  </si>
  <si>
    <t>- Si un bac fait l'objet de réparation de deux pièces ou plus, considérez cela comme une seule réparation.</t>
  </si>
  <si>
    <t>Exemple : Si une réparation pour un même bac nécessite le remplacement d'une roue et d'un couvercle, cela sera comptabilisé comme une seule réparation.</t>
  </si>
  <si>
    <t>À la section « 2.3. Versement total », vous trouverez le montant à déclarer dans la Plateforme de gestion contractuelle (calcul automatique).</t>
  </si>
  <si>
    <t>Information concernant le libre-service: Dans certains cas, l’organisme signataire met à la disposition de la clientèle un inventaire de bacs et de pièces de rechange dans son entrepôt. Les clientèles sont responsables de se déplacer à l’entrepôt pour récupérer un bac neuf ou des pièces de rechange, ou y retourner un bac en fin de vie. La réparation des bacs est sous la responsabilité de la clientèle.</t>
  </si>
  <si>
    <t>Étape 4 : Conserver les pièces justificatives nécessaires</t>
  </si>
  <si>
    <t xml:space="preserve">Les quantités saisies aux sections 2.1 et 2.2  devront pouvoir être justifiées par des pièces justificatives et des explications bien documentées. </t>
  </si>
  <si>
    <t>Étape 5 : Sauvegarder le formulaire et l’acheminer à ÉEQ</t>
  </si>
  <si>
    <t>1. Renseignements sur la déclaration</t>
  </si>
  <si>
    <t>Veuillez saisir les renseignements relatifs à l'organisation requérante ainsi qu'au trimestre de la déclaration.</t>
  </si>
  <si>
    <t>1.1 Organisme signataire</t>
  </si>
  <si>
    <t>Code de l'entente</t>
  </si>
  <si>
    <t>Nom de l'organisme signataire</t>
  </si>
  <si>
    <t>Si l'OS effectue la déclaration pour plusieurs organismes municipaux, il faut compléter un formulaire par organisme municipal. Si cette situation ne vous concerne pas, vous pouvez ignorer la section 1.2.</t>
  </si>
  <si>
    <t>1.2 Municipalité</t>
  </si>
  <si>
    <t>Nom de la municipalité</t>
  </si>
  <si>
    <t>Code géographique</t>
  </si>
  <si>
    <t>1.3 Exercice financier et trimestre de la déclaration</t>
  </si>
  <si>
    <t>Année pour laquelle un remboursement est demandé</t>
  </si>
  <si>
    <t>Trimestre pour lequel un remboursement est demandé</t>
  </si>
  <si>
    <t>Libre-service non admissible</t>
  </si>
  <si>
    <t xml:space="preserve">Veuillez prendre connaissance des conditions d'admissibilité des dépenses dans l'onglet guide de l'utilisateur avant de remplir la présente section. Il demeure de l'entière responsabilité de l'OS de ne déclarer que les dépenses admissibles à un remboursement par ÉEQ. </t>
  </si>
  <si>
    <t>2.1 Remboursement relatif à la distribution, la réparation et le remplacement des bacs en régie interne pour les clientèles admissibles</t>
  </si>
  <si>
    <t>Services réalisés en régie interne</t>
  </si>
  <si>
    <t>Clientèles admissibles</t>
  </si>
  <si>
    <t>Services</t>
  </si>
  <si>
    <t>Formats</t>
  </si>
  <si>
    <t>Bâtiments résidentiels de moins de 9 logements</t>
  </si>
  <si>
    <t>Bâtiments résidentiels de 9 à 19 logements</t>
  </si>
  <si>
    <t>ICI assimilables</t>
  </si>
  <si>
    <t>Quantité totale</t>
  </si>
  <si>
    <t>Coût unitaire
sans taxes</t>
  </si>
  <si>
    <t>Coût total
sans taxes</t>
  </si>
  <si>
    <t>Distribution de bacs</t>
  </si>
  <si>
    <t>240L et 360L</t>
  </si>
  <si>
    <t>Autres formats</t>
  </si>
  <si>
    <t>Remplacement</t>
  </si>
  <si>
    <t xml:space="preserve">(Livraison d’un nouveau bac et récupération de l’ancien) </t>
  </si>
  <si>
    <t>?</t>
  </si>
  <si>
    <t>Réparation</t>
  </si>
  <si>
    <t xml:space="preserve">Total </t>
  </si>
  <si>
    <t>(A)</t>
  </si>
  <si>
    <t>Libre-service</t>
  </si>
  <si>
    <t xml:space="preserve">Si cela s'applique à votre situation, </t>
  </si>
  <si>
    <t>Types</t>
  </si>
  <si>
    <t>Pièces</t>
  </si>
  <si>
    <t>Total
sans taxes</t>
  </si>
  <si>
    <t>Bacs</t>
  </si>
  <si>
    <t>(B)</t>
  </si>
  <si>
    <t>2.2 Déduction pour les bacs et les pièces pour les clientèles non admissibles et les bris relatifs à une pratique fautive</t>
  </si>
  <si>
    <t>Clientèles non admissibles et bris relatifs à une pratique fautive</t>
  </si>
  <si>
    <t>Clientèles non admissibles</t>
  </si>
  <si>
    <t xml:space="preserve">Bris relatifs </t>
  </si>
  <si>
    <t>Bâtiments résidentiels de plus de 19 logements</t>
  </si>
  <si>
    <t>ICI non assimilables</t>
  </si>
  <si>
    <t xml:space="preserve">à une pratique fautive </t>
  </si>
  <si>
    <t>360L</t>
  </si>
  <si>
    <t>240L</t>
  </si>
  <si>
    <t>67L</t>
  </si>
  <si>
    <t>Couvercle</t>
  </si>
  <si>
    <t>Tige</t>
  </si>
  <si>
    <t>Roues</t>
  </si>
  <si>
    <t>Essieux</t>
  </si>
  <si>
    <t>Sous-total 240L et 360L</t>
  </si>
  <si>
    <t>+</t>
  </si>
  <si>
    <t>Sous-total autres formats</t>
  </si>
  <si>
    <t>Taxes 240L et 360L (14,975%)</t>
  </si>
  <si>
    <t>=</t>
  </si>
  <si>
    <t>(C)</t>
  </si>
  <si>
    <t>Coût unitaire
avant taxes</t>
  </si>
  <si>
    <t>Total
avant taxes</t>
  </si>
  <si>
    <t>(D)</t>
  </si>
  <si>
    <t>2.3 Versement total</t>
  </si>
  <si>
    <t>(A)+(B)-(C)-(D) = (E)</t>
  </si>
  <si>
    <t>2.4 Commentaires</t>
  </si>
  <si>
    <t>ÉEQ</t>
  </si>
  <si>
    <t>Liste des trimestres</t>
  </si>
  <si>
    <t>Version</t>
  </si>
  <si>
    <t>Organisme</t>
  </si>
  <si>
    <t>Cocher</t>
  </si>
  <si>
    <t>Coût des bacs et pièces</t>
  </si>
  <si>
    <t>Trimestre</t>
  </si>
  <si>
    <t>Période</t>
  </si>
  <si>
    <t>Nom_Organisme</t>
  </si>
  <si>
    <t>Code_Entente</t>
  </si>
  <si>
    <t>Admissible</t>
  </si>
  <si>
    <t>Coût unitaire</t>
  </si>
  <si>
    <r>
      <t>1</t>
    </r>
    <r>
      <rPr>
        <vertAlign val="superscript"/>
        <sz val="9"/>
        <color theme="1"/>
        <rFont val="Aptos Narrow"/>
        <family val="2"/>
      </rPr>
      <t>er</t>
    </r>
    <r>
      <rPr>
        <sz val="9"/>
        <color theme="1"/>
        <rFont val="Aptos Narrow"/>
        <family val="2"/>
      </rPr>
      <t xml:space="preserve"> janvier au 31 mars</t>
    </r>
  </si>
  <si>
    <t>2025V1</t>
  </si>
  <si>
    <t>Abercorn</t>
  </si>
  <si>
    <t>EEQOM-46005-F1</t>
  </si>
  <si>
    <t>X</t>
  </si>
  <si>
    <t>Oui</t>
  </si>
  <si>
    <r>
      <t>1</t>
    </r>
    <r>
      <rPr>
        <vertAlign val="superscript"/>
        <sz val="9"/>
        <color theme="1"/>
        <rFont val="Aptos Narrow"/>
        <family val="2"/>
      </rPr>
      <t>er</t>
    </r>
    <r>
      <rPr>
        <sz val="9"/>
        <color theme="1"/>
        <rFont val="Aptos Narrow"/>
        <family val="2"/>
      </rPr>
      <t xml:space="preserve"> avril au 30 juin</t>
    </r>
  </si>
  <si>
    <t>Administration régionale Kativik (ARK)</t>
  </si>
  <si>
    <t>EEQOM-NR992-163</t>
  </si>
  <si>
    <r>
      <t>1</t>
    </r>
    <r>
      <rPr>
        <vertAlign val="superscript"/>
        <sz val="9"/>
        <color theme="1"/>
        <rFont val="Aptos Narrow"/>
        <family val="2"/>
      </rPr>
      <t>er</t>
    </r>
    <r>
      <rPr>
        <sz val="9"/>
        <color theme="1"/>
        <rFont val="Aptos Narrow"/>
        <family val="2"/>
      </rPr>
      <t xml:space="preserve"> juillet au 30 septembre</t>
    </r>
  </si>
  <si>
    <t>Agglomération de La Tuque</t>
  </si>
  <si>
    <t>EEQOM-AG900-57</t>
  </si>
  <si>
    <r>
      <t>1</t>
    </r>
    <r>
      <rPr>
        <vertAlign val="superscript"/>
        <sz val="9"/>
        <color theme="1"/>
        <rFont val="Aptos Narrow"/>
        <family val="2"/>
      </rPr>
      <t>er</t>
    </r>
    <r>
      <rPr>
        <sz val="9"/>
        <color theme="1"/>
        <rFont val="Aptos Narrow"/>
        <family val="2"/>
      </rPr>
      <t xml:space="preserve"> octobre au 31 décembre</t>
    </r>
  </si>
  <si>
    <t>EEQOM-AG900-F1</t>
  </si>
  <si>
    <t>Akwesasne</t>
  </si>
  <si>
    <t>EEQOM-69802-174</t>
  </si>
  <si>
    <t>Alleyn-et-Cawood</t>
  </si>
  <si>
    <t>EEQOM-84050-F1</t>
  </si>
  <si>
    <t>Aumond</t>
  </si>
  <si>
    <t>EEQOM-83090-425</t>
  </si>
  <si>
    <t>Baie-des-Sables</t>
  </si>
  <si>
    <t>EEQOM-08080-F1</t>
  </si>
  <si>
    <t>Bedford</t>
  </si>
  <si>
    <t>EEQOM-46035-F1</t>
  </si>
  <si>
    <t>Blue Sea</t>
  </si>
  <si>
    <t>EEQOM-83045-426</t>
  </si>
  <si>
    <t>Bolton-Ouest</t>
  </si>
  <si>
    <t>EEQOM-46065-F1</t>
  </si>
  <si>
    <t>Bouchette</t>
  </si>
  <si>
    <t>EEQOM-83050-F1</t>
  </si>
  <si>
    <t>Brigham</t>
  </si>
  <si>
    <t>EEQOM-46090-F1</t>
  </si>
  <si>
    <t>Non</t>
  </si>
  <si>
    <t>Bristol</t>
  </si>
  <si>
    <t>EEQOM-84005-F1</t>
  </si>
  <si>
    <t>Brome</t>
  </si>
  <si>
    <t>EEQOM-46070-F1</t>
  </si>
  <si>
    <t>Bromont</t>
  </si>
  <si>
    <t>EEQOM-46078-F1</t>
  </si>
  <si>
    <t>Canton de Bedford</t>
  </si>
  <si>
    <t>EEQOM-46040-F1</t>
  </si>
  <si>
    <t>Canton de Hatley</t>
  </si>
  <si>
    <t>EEQOM-45055-F1</t>
  </si>
  <si>
    <t>Chelsea</t>
  </si>
  <si>
    <t>EEQOM-82025-F1</t>
  </si>
  <si>
    <t>Chichester</t>
  </si>
  <si>
    <t>EEQOM-84090-F1</t>
  </si>
  <si>
    <t>Communauté maritime des Îles-de-la-Madeleine</t>
  </si>
  <si>
    <t>EEQOM-AG010-77</t>
  </si>
  <si>
    <t>EEQOM-AG010-F1</t>
  </si>
  <si>
    <t>Cookshire-Eaton</t>
  </si>
  <si>
    <t>EEQOM-41038-422</t>
  </si>
  <si>
    <t>Courcelles-Saint-Évariste</t>
  </si>
  <si>
    <t>EEQOM-29027-417</t>
  </si>
  <si>
    <t>Cowansville</t>
  </si>
  <si>
    <t>EEQOM-46080-F1</t>
  </si>
  <si>
    <t>Danville</t>
  </si>
  <si>
    <t>EEQOM-{40047}-F1</t>
  </si>
  <si>
    <t>Déléage</t>
  </si>
  <si>
    <t>EEQOM-83070-424</t>
  </si>
  <si>
    <t>Dunham</t>
  </si>
  <si>
    <t>EEQOM-46050-F1</t>
  </si>
  <si>
    <t>East Broughton</t>
  </si>
  <si>
    <t>EEQOM-31122-F1</t>
  </si>
  <si>
    <t>East Farnham</t>
  </si>
  <si>
    <t>EEQOM-46085-F1</t>
  </si>
  <si>
    <t>Egan-Sud</t>
  </si>
  <si>
    <t>EEQOM-83075-F1</t>
  </si>
  <si>
    <t>Elgin</t>
  </si>
  <si>
    <t>EEQOM-68050-F1</t>
  </si>
  <si>
    <t>Énercycle</t>
  </si>
  <si>
    <t>EEQOM-R1223-108</t>
  </si>
  <si>
    <t>EEQOM-R1223-F1</t>
  </si>
  <si>
    <t>Farnham</t>
  </si>
  <si>
    <t>EEQOM-46112-F1</t>
  </si>
  <si>
    <t>Frelighsburg</t>
  </si>
  <si>
    <t>EEQOM-46010-F1</t>
  </si>
  <si>
    <t>Gesgapegiag</t>
  </si>
  <si>
    <t>EEQOM-06802-165</t>
  </si>
  <si>
    <t>Gouvernement de la Nation Crie</t>
  </si>
  <si>
    <t>EEQOM-TEMP-104</t>
  </si>
  <si>
    <t>Gouvernement régional d'Eeyou-Istchee Baie James</t>
  </si>
  <si>
    <t>EEQOM-99060-6</t>
  </si>
  <si>
    <t>Grand-Remous</t>
  </si>
  <si>
    <t>EEQOM-83095-F1</t>
  </si>
  <si>
    <t>Grosses-Roches</t>
  </si>
  <si>
    <t>EEQOM-08015-F1</t>
  </si>
  <si>
    <t>Howick</t>
  </si>
  <si>
    <t>EEQOM-69025-F1</t>
  </si>
  <si>
    <t>Huntingdon</t>
  </si>
  <si>
    <t>EEQOM-69055-F1</t>
  </si>
  <si>
    <t>Kahnawàke/Kahnawake</t>
  </si>
  <si>
    <t>EEQOM-67802-179</t>
  </si>
  <si>
    <t>Kanesatake</t>
  </si>
  <si>
    <t>EEQOM-72802-4</t>
  </si>
  <si>
    <t>Kawawachikamach</t>
  </si>
  <si>
    <t>EEQOM-99065-162</t>
  </si>
  <si>
    <t>Kingsey Falls</t>
  </si>
  <si>
    <t>EEQOM-39097-394</t>
  </si>
  <si>
    <t>Kitcisakik</t>
  </si>
  <si>
    <t>EEQOM-89802-5</t>
  </si>
  <si>
    <t>Kitigan Zibi Anishinabeg</t>
  </si>
  <si>
    <t>EEQOM-83802-172</t>
  </si>
  <si>
    <t>Kuujjuaq</t>
  </si>
  <si>
    <t>EEQOM-{99095}-360</t>
  </si>
  <si>
    <t>La Motte</t>
  </si>
  <si>
    <t>EEQOM-88045-430</t>
  </si>
  <si>
    <t>Lac-Brome</t>
  </si>
  <si>
    <t>EEQOM-46075-F1</t>
  </si>
  <si>
    <t>Lachute</t>
  </si>
  <si>
    <t>EEQOM-76020-F1</t>
  </si>
  <si>
    <t>Lac-Rapide/Barriere Lake</t>
  </si>
  <si>
    <t>EEQOM-83804-170</t>
  </si>
  <si>
    <t>Lac-Sainte-Marie</t>
  </si>
  <si>
    <t>EEQOM-83020-233</t>
  </si>
  <si>
    <t>Lac-Simon</t>
  </si>
  <si>
    <t>EEQOM-89804-168</t>
  </si>
  <si>
    <t>Lac-Tremblant-Nord</t>
  </si>
  <si>
    <t>EEQOM-78127-F1</t>
  </si>
  <si>
    <t>EEQOM-78127-415</t>
  </si>
  <si>
    <t>Les Méchins</t>
  </si>
  <si>
    <t>EEQOM-08005-F1</t>
  </si>
  <si>
    <t>Listuguj</t>
  </si>
  <si>
    <t>EEQOM-06804-164</t>
  </si>
  <si>
    <t>Litchfield</t>
  </si>
  <si>
    <t>EEQOM-84040-F1</t>
  </si>
  <si>
    <t>Low</t>
  </si>
  <si>
    <t>EEQOM-83010-F1</t>
  </si>
  <si>
    <t>Manawan</t>
  </si>
  <si>
    <t>EEQOM-62802-178</t>
  </si>
  <si>
    <t>Maniwaki</t>
  </si>
  <si>
    <t>EEQOM-83065-F1</t>
  </si>
  <si>
    <t>Mansfield-et-Pontefract</t>
  </si>
  <si>
    <t>EEQOM-84065-F1</t>
  </si>
  <si>
    <t>Matimekush – Lac John/Matimekosh</t>
  </si>
  <si>
    <t>EEQOM-97808-167</t>
  </si>
  <si>
    <t>Montcerf-Lytton</t>
  </si>
  <si>
    <t>EEQOM-83088-F1</t>
  </si>
  <si>
    <t>MRC Avignon</t>
  </si>
  <si>
    <t>EEQOM-AR060-35</t>
  </si>
  <si>
    <t>MRC Brome-Missisquoi</t>
  </si>
  <si>
    <t>EEQOM-AR460-55</t>
  </si>
  <si>
    <t>MRC d'Abitibi-Ouest</t>
  </si>
  <si>
    <t>EEQOM-AR870-14</t>
  </si>
  <si>
    <t>EEQOM-AR870-372</t>
  </si>
  <si>
    <t>MRC d'Argenteuil</t>
  </si>
  <si>
    <t>EEQOM-AR760-87</t>
  </si>
  <si>
    <t>MRC d'Arthabaska</t>
  </si>
  <si>
    <t>EEQOM-AR390-7</t>
  </si>
  <si>
    <t>EEQOM-AR390-395</t>
  </si>
  <si>
    <t>MRC d'Autray</t>
  </si>
  <si>
    <t>EEQOM-AR520-10</t>
  </si>
  <si>
    <t>MRC de Beauce-Centre</t>
  </si>
  <si>
    <t>EEQOM-AR270-30</t>
  </si>
  <si>
    <t>MRC de Beauharnois-Salaberry</t>
  </si>
  <si>
    <t>EEQOM-AR700-19</t>
  </si>
  <si>
    <t>MRC de Bellechasse</t>
  </si>
  <si>
    <t>EEQOM-AR190-33</t>
  </si>
  <si>
    <t>MRC de Charlevoix</t>
  </si>
  <si>
    <t>EEQOM-AR160-47</t>
  </si>
  <si>
    <t>MRC de Charlevoix-Est</t>
  </si>
  <si>
    <t>EEQOM-AR150-45</t>
  </si>
  <si>
    <t>MRC de Coaticook</t>
  </si>
  <si>
    <t>EEQOM-AR440-52</t>
  </si>
  <si>
    <t>MRC de Joliette</t>
  </si>
  <si>
    <t>EEQOM-AR610-29</t>
  </si>
  <si>
    <t>MRC de La Côte-de-Beaupré</t>
  </si>
  <si>
    <t>EEQOM-AR210-46</t>
  </si>
  <si>
    <t>EEQOM-AR210-F1</t>
  </si>
  <si>
    <t>MRC de La Haute-Côte-Nord</t>
  </si>
  <si>
    <t>EEQOM-AR950-38</t>
  </si>
  <si>
    <t>EEQOM-AR950-F1</t>
  </si>
  <si>
    <t>MRC de La Haute-Gaspésie</t>
  </si>
  <si>
    <t>EEQOM-AR040-36</t>
  </si>
  <si>
    <t>EEQOM-AR040-F1</t>
  </si>
  <si>
    <t>MRC de La Haute-Yamaska</t>
  </si>
  <si>
    <t>EEQOM-AR470-43</t>
  </si>
  <si>
    <t>MRC de la Matanie</t>
  </si>
  <si>
    <t>EEQOM-AR080-196</t>
  </si>
  <si>
    <t>MRC de La Nouvelle-Beauce</t>
  </si>
  <si>
    <t>EEQOM-AR260-31</t>
  </si>
  <si>
    <t>MRC de La Vallée-de-la-Gatineau</t>
  </si>
  <si>
    <t>EEQOM-AR830-16</t>
  </si>
  <si>
    <t>MRC de La Vallée-de-l'Or</t>
  </si>
  <si>
    <t>EEQOM-AR890-40</t>
  </si>
  <si>
    <t>MRC de La Vallée-du-Richelieu</t>
  </si>
  <si>
    <t>EEQOM-AR570-23</t>
  </si>
  <si>
    <t>MRC de L'Assomption</t>
  </si>
  <si>
    <t>EEQOM-AR600-28</t>
  </si>
  <si>
    <t>EEQOM-AR600-F1</t>
  </si>
  <si>
    <t>MRC de l'Érable</t>
  </si>
  <si>
    <t>EEQOM-AR320-89</t>
  </si>
  <si>
    <t>MRC de L'Île-d'Orléans</t>
  </si>
  <si>
    <t>EEQOM-AR200-44</t>
  </si>
  <si>
    <t>EEQOM-AR200-F1</t>
  </si>
  <si>
    <t>MRC de L'Islet</t>
  </si>
  <si>
    <t>EEQOM-AR170-32</t>
  </si>
  <si>
    <t>MRC de Lotbinière</t>
  </si>
  <si>
    <t>EEQOM-AR330-78</t>
  </si>
  <si>
    <t>MRC de Marguerite-D'Youville</t>
  </si>
  <si>
    <t>EEQOM-AR590-17</t>
  </si>
  <si>
    <t>MRC de Matawinie</t>
  </si>
  <si>
    <t>EEQOM-AR620-27</t>
  </si>
  <si>
    <t>MRC de Memphrémagog</t>
  </si>
  <si>
    <t>EEQOM-AR450-56</t>
  </si>
  <si>
    <t>MRC de Minganie</t>
  </si>
  <si>
    <t>EEQOM-AR981-13</t>
  </si>
  <si>
    <t>EEQOM-AR981-421</t>
  </si>
  <si>
    <t>MRC de Montcalm</t>
  </si>
  <si>
    <t>EEQOM-AR630-357</t>
  </si>
  <si>
    <t>EEQOM-AR630-93</t>
  </si>
  <si>
    <t>MRC de Montmagny</t>
  </si>
  <si>
    <t>EEQOM-AR180-12</t>
  </si>
  <si>
    <t>MRC de Pierre-De Saurel</t>
  </si>
  <si>
    <t>EEQOM-AR530-25</t>
  </si>
  <si>
    <t>MRC de Pontiac</t>
  </si>
  <si>
    <t>EEQOM-AR840-53</t>
  </si>
  <si>
    <t>MRC de Rimouski-Neigette</t>
  </si>
  <si>
    <t>EEQOM-AR100-21</t>
  </si>
  <si>
    <t>MRC de Rivière-du-Loup</t>
  </si>
  <si>
    <t>EEQOM-AR120-69</t>
  </si>
  <si>
    <t>MRC de Roussillon</t>
  </si>
  <si>
    <t>EEQOM-AR670-20</t>
  </si>
  <si>
    <t>EEQOM-AR670-F1</t>
  </si>
  <si>
    <t>MRC de Rouville</t>
  </si>
  <si>
    <t>EEQOM-AR550-26</t>
  </si>
  <si>
    <t>MRC de Témiscamingue</t>
  </si>
  <si>
    <t>EEQOM-AR850-39</t>
  </si>
  <si>
    <t>EEQOM-AR850-F1</t>
  </si>
  <si>
    <t>MRC de Vaudreuil-Soulanges</t>
  </si>
  <si>
    <t>EEQOM-AR710-24</t>
  </si>
  <si>
    <t>EEQOM-AR710-F1</t>
  </si>
  <si>
    <t>MRC des Appalaches</t>
  </si>
  <si>
    <t>EEQOM-AR310-11</t>
  </si>
  <si>
    <t>MRC des Jardins-de-Napierville</t>
  </si>
  <si>
    <t>EEQOM-AR680-84</t>
  </si>
  <si>
    <t>MRC des Pays-d'en-Haut</t>
  </si>
  <si>
    <t>EEQOM-AR770-18</t>
  </si>
  <si>
    <t>EEQOM-AR770-F1</t>
  </si>
  <si>
    <t>MRC du Fjord-du-Saguenay</t>
  </si>
  <si>
    <t>EEQOM-AR942-50</t>
  </si>
  <si>
    <t>EEQOM-AR942-F1</t>
  </si>
  <si>
    <t>MRC du Golfe-du-Saint-Laurent</t>
  </si>
  <si>
    <t>EEQOM-AR982-75</t>
  </si>
  <si>
    <t>MRC du Granit</t>
  </si>
  <si>
    <t>EEQOM-AR300-42</t>
  </si>
  <si>
    <t>MRC du Haut-Richelieu</t>
  </si>
  <si>
    <t>EEQOM-AR560-22</t>
  </si>
  <si>
    <t>EEQOM-AR560-F1</t>
  </si>
  <si>
    <t>MRC du Haut-Saint-François</t>
  </si>
  <si>
    <t>EEQOM-AR410-61</t>
  </si>
  <si>
    <t>MRC du Haut-Saint-Laurent</t>
  </si>
  <si>
    <t>EEQOM-AR690-85</t>
  </si>
  <si>
    <t>MRC Le Val-Saint-François</t>
  </si>
  <si>
    <t>EEQOM-AR420-51</t>
  </si>
  <si>
    <t>EEQOM-AR420-F1</t>
  </si>
  <si>
    <t>MRC Les Basques</t>
  </si>
  <si>
    <t>EEQOM-AR110-48</t>
  </si>
  <si>
    <t>EEQOM-AR110-364</t>
  </si>
  <si>
    <t>Mulgrave-et-Derry</t>
  </si>
  <si>
    <t>EEQOM-80085-2</t>
  </si>
  <si>
    <t>Municipalité d’Havelock</t>
  </si>
  <si>
    <t>EEQOM-69005-F1</t>
  </si>
  <si>
    <t>Municipalité d’Hinchinbrooke</t>
  </si>
  <si>
    <t>EEQOM-69045-F1</t>
  </si>
  <si>
    <t>Municipalité d'Austin</t>
  </si>
  <si>
    <t>EEQOM-45085-F1</t>
  </si>
  <si>
    <t>Municipalité de Bois-Franc</t>
  </si>
  <si>
    <t>EEQOM-83085-231</t>
  </si>
  <si>
    <t>EEQOM-83085-F1</t>
  </si>
  <si>
    <t>Municipalité de Bryson</t>
  </si>
  <si>
    <t>EEQOM-84025-F1</t>
  </si>
  <si>
    <t>Municipalité de Campbell's Bay</t>
  </si>
  <si>
    <t>EEQOM-84030-F1</t>
  </si>
  <si>
    <t>Municipalité de Clarendon</t>
  </si>
  <si>
    <t>EEQOM-84015-F1</t>
  </si>
  <si>
    <t>Municipalité de Duhamel</t>
  </si>
  <si>
    <t>EEQOM-80135-366</t>
  </si>
  <si>
    <t>Municipalité de Franklin</t>
  </si>
  <si>
    <t>EEQOM-69010-F1</t>
  </si>
  <si>
    <t>Municipalité de Godmanchester</t>
  </si>
  <si>
    <t>EEQOM-69060-F1</t>
  </si>
  <si>
    <t>Municipalité de Havre-Saint-Pierre</t>
  </si>
  <si>
    <t>EEQOM-98040-239</t>
  </si>
  <si>
    <t>EEQOM-98040-F1</t>
  </si>
  <si>
    <t>Municipalité de L’Isle-aux-Allumettes</t>
  </si>
  <si>
    <t>EEQOM-84082-F1</t>
  </si>
  <si>
    <t>Municipalité de La Morandière-Rochebaucourt</t>
  </si>
  <si>
    <t>EEQOM-88012-429</t>
  </si>
  <si>
    <t>Municipalité de La Pêche</t>
  </si>
  <si>
    <t>EEQOM-82035-200</t>
  </si>
  <si>
    <t>Municipalité de Lac-Beauport</t>
  </si>
  <si>
    <t>EEQOM-22040-235</t>
  </si>
  <si>
    <t>EEQOM-22040-358</t>
  </si>
  <si>
    <t>Municipalité de Lac-des-Plages</t>
  </si>
  <si>
    <t>EEQOM-80130-F1</t>
  </si>
  <si>
    <t>Municipalité de l'Île-du-Grand-Calumet</t>
  </si>
  <si>
    <t>EEQOM-84035-F1</t>
  </si>
  <si>
    <t>Municipalité de Montebello</t>
  </si>
  <si>
    <t>EEQOM-80010-F1</t>
  </si>
  <si>
    <t>Municipalité de Montpellier</t>
  </si>
  <si>
    <t>EEQOM-80090-F1</t>
  </si>
  <si>
    <t>Municipalité de Ripon</t>
  </si>
  <si>
    <t>EEQOM-80078-215</t>
  </si>
  <si>
    <t>Municipalité de Saint-Benjamin</t>
  </si>
  <si>
    <t>EEQOM-28025-F1</t>
  </si>
  <si>
    <t>Municipalité de Saint-Chrysostome</t>
  </si>
  <si>
    <t>EEQOM-69017-F1</t>
  </si>
  <si>
    <t>Municipalité de Sainte-Barbe</t>
  </si>
  <si>
    <t>EEQOM-69065-F1</t>
  </si>
  <si>
    <t>Municipalité de Sainte-Catherine-de-Hatley</t>
  </si>
  <si>
    <t>EEQOM-45060-F1</t>
  </si>
  <si>
    <t>Municipalité de Sainte-Sabine</t>
  </si>
  <si>
    <t>EEQOM-46105-F1</t>
  </si>
  <si>
    <t>Municipalité de Sainte-Sophie</t>
  </si>
  <si>
    <t>EEQOM-75028-362</t>
  </si>
  <si>
    <t>Municipalité de Saint-Hippolyte</t>
  </si>
  <si>
    <t>EEQOM-{75045}-363</t>
  </si>
  <si>
    <t>Municipalité de Val-des-Monts</t>
  </si>
  <si>
    <t>EEQOM-82015-F1</t>
  </si>
  <si>
    <t>Municipalité d'Ormstown</t>
  </si>
  <si>
    <t>EEQOM-69037-F1</t>
  </si>
  <si>
    <t>Municipalité du Canton de Dundee</t>
  </si>
  <si>
    <t>EEQOM-69075-F1</t>
  </si>
  <si>
    <t>Municipalité du Village de Fort-Coulonge</t>
  </si>
  <si>
    <t>EEQOM-84060-F1</t>
  </si>
  <si>
    <t>Municipalité Portage-du-Fort</t>
  </si>
  <si>
    <t>EEQOM-84020-F1</t>
  </si>
  <si>
    <t>Notre-Dame-de-Bonsecours</t>
  </si>
  <si>
    <t>EEQOM-80015-F1</t>
  </si>
  <si>
    <t>Notre-Dame-de-la-Paix</t>
  </si>
  <si>
    <t>EEQOM-80020-F1</t>
  </si>
  <si>
    <t>Notre-Dame-de-Stanbridge</t>
  </si>
  <si>
    <t>EEQOM-46100-F1</t>
  </si>
  <si>
    <t>Nutashkuan/Natashquan</t>
  </si>
  <si>
    <t>EEQOM-98806-166</t>
  </si>
  <si>
    <t>Opitciwan/Obedjiwan</t>
  </si>
  <si>
    <t>EEQOM-90804-171</t>
  </si>
  <si>
    <t>Otter Lake</t>
  </si>
  <si>
    <t>EEQOM-84055-F1</t>
  </si>
  <si>
    <t>Pakua Shipu/Pakuashipi</t>
  </si>
  <si>
    <t>EEQOM-98802-3</t>
  </si>
  <si>
    <t>Papineauville</t>
  </si>
  <si>
    <t>EEQOM-80037-F1</t>
  </si>
  <si>
    <t>Pessamit</t>
  </si>
  <si>
    <t>EEQOM-96802-175</t>
  </si>
  <si>
    <t>Pike River</t>
  </si>
  <si>
    <t>EEQOM-46025-F1</t>
  </si>
  <si>
    <t>Pikogan</t>
  </si>
  <si>
    <t>EEQOM-88802-169</t>
  </si>
  <si>
    <t>Plaisance</t>
  </si>
  <si>
    <t>EEQOM-80045-F1</t>
  </si>
  <si>
    <t>Potton</t>
  </si>
  <si>
    <t>EEQOM-45030-F1</t>
  </si>
  <si>
    <t>Rapides-des-Joachims</t>
  </si>
  <si>
    <t>EEQOM-84100-F1</t>
  </si>
  <si>
    <t>Régie de collecte environnementale de la Rouge</t>
  </si>
  <si>
    <t>EEQOM-R1253-193</t>
  </si>
  <si>
    <t>Régie de gestion des matières résiduelles du Bas-St-François</t>
  </si>
  <si>
    <t>EEQOM-R1224-117</t>
  </si>
  <si>
    <t>Régie de gestion des matières résiduelles Manicouagan</t>
  </si>
  <si>
    <t>EEQOM-R1208-110</t>
  </si>
  <si>
    <t>EEQOM-R1208-428</t>
  </si>
  <si>
    <t>Régie des Etchemins</t>
  </si>
  <si>
    <t>EEQOM-R1217-119</t>
  </si>
  <si>
    <t>Régie des matières résiduelles du Lac-Saint-Jean</t>
  </si>
  <si>
    <t>EEQOM-R1243-106</t>
  </si>
  <si>
    <t>EEQOM-R1243-F1</t>
  </si>
  <si>
    <t>Régie intermunicipale Argenteuil Deux-Montagnes</t>
  </si>
  <si>
    <t>EEQOM-R1219-234</t>
  </si>
  <si>
    <t>Régie intermunicipale d'Acton et des Maskoutains</t>
  </si>
  <si>
    <t>EEQOM-R1222-114</t>
  </si>
  <si>
    <t>EEQOM-R1222-F1</t>
  </si>
  <si>
    <t>Régie intermunicipale de gestion des matières résiduelles de l'Ouest de la Minganie</t>
  </si>
  <si>
    <t>EEQOM-R1244-237</t>
  </si>
  <si>
    <t>Régie intermunicipale de gestion intégrée des déchets Bécancour-Nicolet-Yamaska</t>
  </si>
  <si>
    <t>EEQOM-R1229-115</t>
  </si>
  <si>
    <t>EEQOM-R1229-F1</t>
  </si>
  <si>
    <t>Régie intermunicipale de traitement des matières résiduelles des MRC de La Matapédia et de La Mitis</t>
  </si>
  <si>
    <t>EEQOM-R1237-192</t>
  </si>
  <si>
    <t>Régie intermunicipale des déchets de la Lièvre</t>
  </si>
  <si>
    <t>EEQOM-R1213-116</t>
  </si>
  <si>
    <t>Régie intermunicipale des déchets de Témiscouata</t>
  </si>
  <si>
    <t>EEQOM-R1232-107</t>
  </si>
  <si>
    <t>Régie intermunicipale des matières résiduelles de l’ouest</t>
  </si>
  <si>
    <t>EEQOM-R1252-218</t>
  </si>
  <si>
    <t>Régie intermunicipale des matières résiduelles du Kamouraska-Ouest</t>
  </si>
  <si>
    <t>EEQOM-R1248-70</t>
  </si>
  <si>
    <t>Régie intermunicipale des Trois-Lacs</t>
  </si>
  <si>
    <t>EEQOM9-R1247-21</t>
  </si>
  <si>
    <t>Régie intermunicipale du comté de Beauce-Sud</t>
  </si>
  <si>
    <t>EEQOM-R1210-396</t>
  </si>
  <si>
    <t>EEQOM-R1210-184</t>
  </si>
  <si>
    <t>Régie intermunicipale sanitaire des Hameaux</t>
  </si>
  <si>
    <t>EEQOM-R1241-62</t>
  </si>
  <si>
    <t>Régie régionale de gestion des matières résiduelles de Portneuf</t>
  </si>
  <si>
    <t>EEQOM-R1239-185</t>
  </si>
  <si>
    <t>EEQOM-R1239-F1</t>
  </si>
  <si>
    <t>RITMR de la Gaspésie</t>
  </si>
  <si>
    <t>EEQOM-R1334-120</t>
  </si>
  <si>
    <t>EEQOM-R1334-F1</t>
  </si>
  <si>
    <t>Saint-Adelme</t>
  </si>
  <si>
    <t>EEQOM-08030-F1</t>
  </si>
  <si>
    <t>Saint-Adrien-d'Irlande</t>
  </si>
  <si>
    <t>EEQOM-31095-F1</t>
  </si>
  <si>
    <t>Saint-André-Avellin</t>
  </si>
  <si>
    <t>EEQOM-80027-F1</t>
  </si>
  <si>
    <t>Saint-Antonin</t>
  </si>
  <si>
    <t>EEQOM-12015-F1</t>
  </si>
  <si>
    <t>Saint-Armand</t>
  </si>
  <si>
    <t>EEQOM-46017-F1</t>
  </si>
  <si>
    <t>Sainte-Brigitte-de-Laval</t>
  </si>
  <si>
    <t>EEQOM-22045-221</t>
  </si>
  <si>
    <t>Sainte-Félicité</t>
  </si>
  <si>
    <t>EEQOM-08023-F1</t>
  </si>
  <si>
    <t>Sainte-Paule</t>
  </si>
  <si>
    <t>EEQOM-08040-F1</t>
  </si>
  <si>
    <t>Sainte-Thérèse-de-la-Gatineau</t>
  </si>
  <si>
    <t>EEQOM-83055-427</t>
  </si>
  <si>
    <t>EEQOM-83055-232</t>
  </si>
  <si>
    <t>Saint-Ignace-de-Stanbridge</t>
  </si>
  <si>
    <t>EEQOM-46095-F1</t>
  </si>
  <si>
    <t>Saint-Jacques-le-Majeur-de-Wolfestown</t>
  </si>
  <si>
    <t>EEQOM-31025-F1</t>
  </si>
  <si>
    <t>Saint-Jean-de-Cherbourg</t>
  </si>
  <si>
    <t>EEQOM-08010-F1</t>
  </si>
  <si>
    <t>Saint-Lambert-de-Lauzon</t>
  </si>
  <si>
    <t>EEQOM-26070-416</t>
  </si>
  <si>
    <t>Saint-Léandre</t>
  </si>
  <si>
    <t>EEQOM-08065-F1</t>
  </si>
  <si>
    <t>Saint-Placide</t>
  </si>
  <si>
    <t>EEQOM-72043-365</t>
  </si>
  <si>
    <t>Saint-René-de-Matane</t>
  </si>
  <si>
    <t>EEQOM-08035-F1</t>
  </si>
  <si>
    <t>Saint-Ulric</t>
  </si>
  <si>
    <t>EEQOM-08073-F1</t>
  </si>
  <si>
    <t>Shawville</t>
  </si>
  <si>
    <t>EEQOM-84010-F1</t>
  </si>
  <si>
    <t>Sheenboro</t>
  </si>
  <si>
    <t>EEQOM-84095-F1</t>
  </si>
  <si>
    <t>Stanbridge East</t>
  </si>
  <si>
    <t>EEQOM-46045-F1</t>
  </si>
  <si>
    <t>Stanbridge Station</t>
  </si>
  <si>
    <t>EEQOM-46030-F1</t>
  </si>
  <si>
    <t>Sutton</t>
  </si>
  <si>
    <t>EEQOM-46058-F1</t>
  </si>
  <si>
    <t>Thetford Mines</t>
  </si>
  <si>
    <t>EEQOM-31084-199</t>
  </si>
  <si>
    <t>Thorne</t>
  </si>
  <si>
    <t>EEQOM-84045-F1</t>
  </si>
  <si>
    <t>Timiskaming</t>
  </si>
  <si>
    <t>EEQOM-85806-173</t>
  </si>
  <si>
    <t>Très-Saint-Sacrement</t>
  </si>
  <si>
    <t>EEQOM-69030-F1</t>
  </si>
  <si>
    <t>Uashat mak Mani-Utenam ITUM</t>
  </si>
  <si>
    <t>EEQOM-97802-187</t>
  </si>
  <si>
    <t>Unamen Shipu/La Romaine</t>
  </si>
  <si>
    <t>EEQOM-98804-188</t>
  </si>
  <si>
    <t>Valcanton</t>
  </si>
  <si>
    <t>EEQOM-STZR-09-F1</t>
  </si>
  <si>
    <t>EEQOM-{STZR-09}-371</t>
  </si>
  <si>
    <t>Village de Grenville</t>
  </si>
  <si>
    <t>EEQOM-76055-F1</t>
  </si>
  <si>
    <t>Ville d'Amos</t>
  </si>
  <si>
    <t>EEQOM-88055-41</t>
  </si>
  <si>
    <t>Ville de Beaconsfield</t>
  </si>
  <si>
    <t>EEQOM-66107-147</t>
  </si>
  <si>
    <t>Ville de Blainville</t>
  </si>
  <si>
    <t>EEQOM-73015-198</t>
  </si>
  <si>
    <t>EEQOM-73015-F1</t>
  </si>
  <si>
    <t>Ville de Bois-des-Filion</t>
  </si>
  <si>
    <t>EEQOM-73030-F1</t>
  </si>
  <si>
    <t>Ville de Boucherville</t>
  </si>
  <si>
    <t>EEQOM-58033-131</t>
  </si>
  <si>
    <t>EEQOM-58033-F1</t>
  </si>
  <si>
    <t>Ville de Brossard</t>
  </si>
  <si>
    <t>EEQOM-58007-129</t>
  </si>
  <si>
    <t>Ville de Chambly</t>
  </si>
  <si>
    <t>EEQOM-57005-194</t>
  </si>
  <si>
    <t>Ville de Chapais</t>
  </si>
  <si>
    <t>EEQOM-99020-201</t>
  </si>
  <si>
    <t>Ville de Chibougamau</t>
  </si>
  <si>
    <t>EEQOM-99025-200</t>
  </si>
  <si>
    <t>Ville de Deux-Montagnes</t>
  </si>
  <si>
    <t>EEQOM-72010-1</t>
  </si>
  <si>
    <t>Ville de Drummondville</t>
  </si>
  <si>
    <t>EEQOM-49058-126</t>
  </si>
  <si>
    <t>Ville de Fermont</t>
  </si>
  <si>
    <t>EEQOM-97035-220</t>
  </si>
  <si>
    <t>Ville de Gatineau</t>
  </si>
  <si>
    <t>EEQOM-81017-155</t>
  </si>
  <si>
    <t>Ville de L’Île-Dorval</t>
  </si>
  <si>
    <t>EEQOM-66092-133</t>
  </si>
  <si>
    <t>Ville de L'Ancienne-Lorette</t>
  </si>
  <si>
    <t>EEQOM-23057-137</t>
  </si>
  <si>
    <t>EEQOM-23057-F1</t>
  </si>
  <si>
    <t>Ville de Laval</t>
  </si>
  <si>
    <t>EEQOM-65005-152</t>
  </si>
  <si>
    <t>Ville de Lebel-sur-Quévillon</t>
  </si>
  <si>
    <t>EEQOM-99005-204</t>
  </si>
  <si>
    <t>Ville de Lévis</t>
  </si>
  <si>
    <t>EEQOM-25213-153</t>
  </si>
  <si>
    <t>EEQOM-25213-F1</t>
  </si>
  <si>
    <t>Ville de Longueuil</t>
  </si>
  <si>
    <t>EEQOM-58227-127</t>
  </si>
  <si>
    <t>EEQOM-58227-F1</t>
  </si>
  <si>
    <t>Ville de Lorraine</t>
  </si>
  <si>
    <t>EEQOM-73025-369</t>
  </si>
  <si>
    <t>Ville de Magog</t>
  </si>
  <si>
    <t>EEQOM-45072-207</t>
  </si>
  <si>
    <t>EEQOM-45072-F1</t>
  </si>
  <si>
    <t>Ville de Mascouche</t>
  </si>
  <si>
    <t>EEQOM-64015-160</t>
  </si>
  <si>
    <t>EEQOM-64015-F1</t>
  </si>
  <si>
    <t>Ville de Matagami</t>
  </si>
  <si>
    <t>EEQOM-99015-202</t>
  </si>
  <si>
    <t>Ville de Matane</t>
  </si>
  <si>
    <t>EEQOM-08053-F1</t>
  </si>
  <si>
    <t>Ville de Mirabel</t>
  </si>
  <si>
    <t>EEQOM-74005-159</t>
  </si>
  <si>
    <t>Ville de Montréal</t>
  </si>
  <si>
    <t>EEQOM-66023-144</t>
  </si>
  <si>
    <t>EEQOM-66023-F1</t>
  </si>
  <si>
    <t>Ville de Montréal-Ouest</t>
  </si>
  <si>
    <t>EEQOM-66047-150</t>
  </si>
  <si>
    <t>Ville de Mont-Tremblant</t>
  </si>
  <si>
    <t>EEQOM-78102-9</t>
  </si>
  <si>
    <t>EEQOM-78102-F1</t>
  </si>
  <si>
    <t>Ville de Pointe-Claire</t>
  </si>
  <si>
    <t>EEQOM-66097-364</t>
  </si>
  <si>
    <t>Ville de Port-Cartier</t>
  </si>
  <si>
    <t>EEQOM-97022-34</t>
  </si>
  <si>
    <t>Ville de Prévost</t>
  </si>
  <si>
    <t>EEQOM-75040-204</t>
  </si>
  <si>
    <t>EEQOM-{75040}-F1</t>
  </si>
  <si>
    <t>Ville de Québec</t>
  </si>
  <si>
    <t>EEQOM-23027-135</t>
  </si>
  <si>
    <t>EEQOM-23027-F1</t>
  </si>
  <si>
    <t>Ville de Rimouski</t>
  </si>
  <si>
    <t>EEQOM-10043-197</t>
  </si>
  <si>
    <t>EEQOM-10043-F1</t>
  </si>
  <si>
    <t>Ville de Rivière-du-Loup</t>
  </si>
  <si>
    <t>EEQOM-12072-134</t>
  </si>
  <si>
    <t>Ville de Rosemère</t>
  </si>
  <si>
    <t>EEQOM-73020-226</t>
  </si>
  <si>
    <t>EEQOM-73020-F1</t>
  </si>
  <si>
    <t>Ville de Rouyn-Noranda</t>
  </si>
  <si>
    <t>EEQOM-86042-154</t>
  </si>
  <si>
    <t>Ville de Saguenay</t>
  </si>
  <si>
    <t>EEQOM-94068-158</t>
  </si>
  <si>
    <t>EEQOM-94068-F1</t>
  </si>
  <si>
    <t>Ville de Saint-Augustin-de-Desmaures</t>
  </si>
  <si>
    <t>EEQOM-23072-136</t>
  </si>
  <si>
    <t>EEQOM-23072-F1</t>
  </si>
  <si>
    <t>Ville de Saint-Basile-le-Grand</t>
  </si>
  <si>
    <t>EEQOM-57020-217</t>
  </si>
  <si>
    <t>Ville de Saint-Bruno-de-Montarville</t>
  </si>
  <si>
    <t>EEQOM-58037-130</t>
  </si>
  <si>
    <t>Ville de Saint-Colomban</t>
  </si>
  <si>
    <t>EEQOM-75005-744</t>
  </si>
  <si>
    <t>EEQOM-75005-F1</t>
  </si>
  <si>
    <t>Ville de Sainte-Anne-des-Plaines</t>
  </si>
  <si>
    <t>EEQOM-73035-202</t>
  </si>
  <si>
    <t>EEQOM-73025-F1</t>
  </si>
  <si>
    <t>Ville de Sainte-Thérèse</t>
  </si>
  <si>
    <t>EEQOM-73010-203</t>
  </si>
  <si>
    <t>EEQOM-73010-F1</t>
  </si>
  <si>
    <t>Ville de Saint-Eustache</t>
  </si>
  <si>
    <t>EEQOM-72005-195</t>
  </si>
  <si>
    <t>EEQOM-72005-F1</t>
  </si>
  <si>
    <t>Ville de Saint-Jérôme</t>
  </si>
  <si>
    <t>EEQOM-75017-1</t>
  </si>
  <si>
    <t>EEQOM-75017-F1</t>
  </si>
  <si>
    <t>Ville de Saint-Lambert</t>
  </si>
  <si>
    <t>EEQOM-58012-128</t>
  </si>
  <si>
    <t>Ville de Schefferville</t>
  </si>
  <si>
    <t>EEQOM-97040-73</t>
  </si>
  <si>
    <t>Ville de Sept-Îles</t>
  </si>
  <si>
    <t>EEQOM-97007-216</t>
  </si>
  <si>
    <t>Ville de Sherbrooke</t>
  </si>
  <si>
    <t>EEQOM-43027-138</t>
  </si>
  <si>
    <t>EEQOM-43027-F1</t>
  </si>
  <si>
    <t>Ville de Terrebonne</t>
  </si>
  <si>
    <t>EEQOM-64008-161</t>
  </si>
  <si>
    <t>EEQOM-64008-F1</t>
  </si>
  <si>
    <t>Ville de Thurso</t>
  </si>
  <si>
    <t>EEQOM-61174-54</t>
  </si>
  <si>
    <t>EEQOM-80050-F1</t>
  </si>
  <si>
    <t>Ville de Westmount</t>
  </si>
  <si>
    <t>EEQOM-66032-140</t>
  </si>
  <si>
    <t>Villebois</t>
  </si>
  <si>
    <t>EEQOM-STZR-10-F1</t>
  </si>
  <si>
    <t>EEQOM-(STZR-10)</t>
  </si>
  <si>
    <t>Waltham</t>
  </si>
  <si>
    <t>EEQOM-84070-F1</t>
  </si>
  <si>
    <t>Wemotaci</t>
  </si>
  <si>
    <t>EEQOM-90802-124</t>
  </si>
  <si>
    <t>Wendake</t>
  </si>
  <si>
    <t>EEQOM-23802-122</t>
  </si>
  <si>
    <t>Winneway/Long Point</t>
  </si>
  <si>
    <t>EEQOM-85804-182</t>
  </si>
  <si>
    <t>Éco Entreprises Québec</t>
  </si>
  <si>
    <t>Tableau pour analyse des données</t>
  </si>
  <si>
    <t>Identité du requequérant (T_Déclaration_BRI_Hdr)</t>
  </si>
  <si>
    <t>Nom_OS</t>
  </si>
  <si>
    <t>Nom_OM</t>
  </si>
  <si>
    <t>Code_OM</t>
  </si>
  <si>
    <t>Annee</t>
  </si>
  <si>
    <t>Trim</t>
  </si>
  <si>
    <t>Q_Key</t>
  </si>
  <si>
    <t>Commentaire</t>
  </si>
  <si>
    <t>Demande de remboursement (T_Déclaration_BRI_Dtl)</t>
  </si>
  <si>
    <t>Reclamation</t>
  </si>
  <si>
    <t>Clientele</t>
  </si>
  <si>
    <t>Qty</t>
  </si>
  <si>
    <t>Cout_unitaire</t>
  </si>
  <si>
    <t>Cout_Total</t>
  </si>
  <si>
    <t>Conventionnelle</t>
  </si>
  <si>
    <t>Bâtiment 9 à 19 logements</t>
  </si>
  <si>
    <t>ICI assimilable</t>
  </si>
  <si>
    <t>Établissements scolaires sauf universités</t>
  </si>
  <si>
    <t>Clientèle non admissible et bris collecteur</t>
  </si>
  <si>
    <t>Bâtiment 20 logements et plus</t>
  </si>
  <si>
    <t>ICI non assimilable</t>
  </si>
  <si>
    <t>Bris causé par le collecteur</t>
  </si>
  <si>
    <t>Le formulaire a pour objectif d’accompagner le requérant dans l’établissement du montant à recevoir de Éco Entreprises Québec (ÉEQ) « Remboursement », ou du montant dû à ÉEQ « (Versement) » pour les services de distribution, réparation et remplacement de bacs effectués en régie interne. Le schéma suivant illustre sommairement la démarche.</t>
  </si>
  <si>
    <r>
      <rPr>
        <b/>
        <sz val="14"/>
        <color rgb="FF000000"/>
        <rFont val="Verdana"/>
        <family val="2"/>
      </rPr>
      <t xml:space="preserve">Guide de l'utilisateur
Formulaire de remboursement des coûts relatifs 
aux services de distribution, réparation et 
remplacement de bacs effectués en régie interne
</t>
    </r>
    <r>
      <rPr>
        <sz val="11"/>
        <color rgb="FF000000"/>
        <rFont val="Verdana"/>
        <family val="2"/>
      </rPr>
      <t>Mise à jour: 10 avril 2025</t>
    </r>
  </si>
  <si>
    <t>Ce guide accompagne les organismes signataires (OS) d'une entente de partenariat avec ÉEQ dans la saisie du formulaire de déclaration relative aux services de distribution, réparation et remplacement (DRR) des bacs effectués en régie interne. Il précise la manière de remplir le formulaire et présente les dépenses admissibles et non admissibles au remboursement par ÉEQ.</t>
  </si>
  <si>
    <t>Un formulaire devrait être complété pour chacun des organismes municipaux réalisant le service de DRR en régie interne dans le cas où:
- L'organisme signataire et des organismes municipaux du territoire d'application offrent ces services;
- Uniquement des organismes municipaux du territoire d'application offrent ces services;
L'OS de l'entente est responsable de déclarer l'ensemble de ces coûts sur la Plateforme de gestion contractuelle, et c’est à lui que ÉEQ versera le remboursement.</t>
  </si>
  <si>
    <t>- Les cellules en jaune doivent être lues avec une attention particulière.</t>
  </si>
  <si>
    <t>- Nom de la municipalité pour laquelle le formulaire est complété
    Si le formulaire n'est complété que par l'organisme signataire, veuillez indiquer s.o. dans cette section.</t>
  </si>
  <si>
    <t>- Trimestre : correspond au trimestre de déclaration</t>
  </si>
  <si>
    <t>À la section « 2.1 Remboursement relatif à la distribution, la réparation et le remplacement des bacs en régie interne pour les clientèles admissibles », veuillez déclarer les quantités de bacs distribués, réparés et remplacés en régie interne pour la période de référence, selon les clientèles admissibles indiquées.</t>
  </si>
  <si>
    <t>- Si des bacs et pièces sont rendus disponibles en mode libre-service pour les clientèles admissibles, complétez le tableau « Libre-service ».</t>
  </si>
  <si>
    <t>À la section « 2.2 Déduction pour les bacs et les pièces pour les clientèles non admissibles et les bris relatifs à une pratique fautive », veuillez déclarer les quantités de bacs non admissibles distribués, réparés et remplacés en régie interne pour la période de référence.</t>
  </si>
  <si>
    <t>- Inscrire le nombre réel de bacs ou de pièces distribués ou réparés pour des clientèles non admissibles, ou remplacés à la suite d'un bris relatif à une pratique fautive.</t>
  </si>
  <si>
    <t>*</t>
  </si>
  <si>
    <t>Assurez-vous de conserver une copie du formulaire ainsi que toutes les pièces justificatives pertinentes pour vos dossiers pour une période de 12 mois suivant la fin de l'entente. En cas de vérification, une copie de celles-ci pourrait être demandée par ÉEQ.</t>
  </si>
  <si>
    <t>Établissements d'enseignement</t>
  </si>
  <si>
    <t xml:space="preserve">Si cela s'applique à votre situation: </t>
  </si>
  <si>
    <t>Taxes admissibles autres formats (50% x 9,975%)</t>
  </si>
  <si>
    <t>Services réalisés en régie interne - clientèles admissibles</t>
  </si>
  <si>
    <t>Libre-service - clientèles admissibles</t>
  </si>
  <si>
    <t>Libre-service - clientèles non admissibles</t>
  </si>
  <si>
    <t>2. Remboursement des coûts relatifs à la distribution, réparation et remplacement de bacs effectués en régie interne</t>
  </si>
  <si>
    <t>2. Déclaration des services de distribution, réparation et 
remplacement des bacs et pièces effectués en régie interne</t>
  </si>
  <si>
    <r>
      <t>Veuillez sauvegarder le formulaire complété sous le nom: ''DRR_regie_T</t>
    </r>
    <r>
      <rPr>
        <sz val="9"/>
        <color theme="5"/>
        <rFont val="Verdana"/>
        <family val="2"/>
      </rPr>
      <t>x</t>
    </r>
    <r>
      <rPr>
        <sz val="9"/>
        <color theme="1"/>
        <rFont val="Verdana"/>
        <family val="2"/>
      </rPr>
      <t>'' (</t>
    </r>
    <r>
      <rPr>
        <sz val="9"/>
        <color theme="5"/>
        <rFont val="Verdana"/>
        <family val="2"/>
      </rPr>
      <t>x</t>
    </r>
    <r>
      <rPr>
        <sz val="9"/>
        <color theme="1"/>
        <rFont val="Verdana"/>
        <family val="2"/>
      </rPr>
      <t>: précisez de quel trimestre il s'agit:T1; T2; T3 ou T4) et le transmettre à ÉEQ en le joignant à votre déclaration de service dans la Plateforme de gestion contractuelle.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</si>
</sst>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 #,##0.00_)\ &quot;$&quot;_ ;_ * \(#,##0.00\)\ &quot;$&quot;_ ;_ * &quot;-&quot;??_)\ &quot;$&quot;_ ;_ @_ "/>
  </numFmts>
  <fonts count="30" x14ac:knownFonts="1">
    <font>
      <sz val="9"/>
      <color theme="1"/>
      <name val="Verdana"/>
      <family val="2"/>
    </font>
    <font>
      <sz val="9"/>
      <color theme="1"/>
      <name val="Verdana"/>
      <family val="2"/>
    </font>
    <font>
      <b/>
      <sz val="9"/>
      <color theme="1"/>
      <name val="Verdana"/>
      <family val="2"/>
    </font>
    <font>
      <i/>
      <sz val="9"/>
      <color theme="1"/>
      <name val="Verdana"/>
      <family val="2"/>
    </font>
    <font>
      <sz val="9"/>
      <color rgb="FFFF0000"/>
      <name val="Verdana"/>
      <family val="2"/>
    </font>
    <font>
      <u/>
      <sz val="9"/>
      <color theme="10"/>
      <name val="Verdana"/>
      <family val="2"/>
    </font>
    <font>
      <b/>
      <sz val="9"/>
      <color theme="0"/>
      <name val="Verdana"/>
      <family val="2"/>
    </font>
    <font>
      <sz val="14"/>
      <color theme="1"/>
      <name val="Verdana"/>
      <family val="2"/>
    </font>
    <font>
      <sz val="14"/>
      <color theme="9" tint="-0.249977111117893"/>
      <name val="Verdana"/>
      <family val="2"/>
    </font>
    <font>
      <b/>
      <sz val="14"/>
      <color theme="1"/>
      <name val="Verdana"/>
      <family val="2"/>
    </font>
    <font>
      <u/>
      <sz val="12"/>
      <color theme="9" tint="-0.249977111117893"/>
      <name val="Verdana"/>
      <family val="2"/>
    </font>
    <font>
      <u/>
      <sz val="12"/>
      <color theme="10"/>
      <name val="Verdana"/>
      <family val="2"/>
    </font>
    <font>
      <sz val="8"/>
      <name val="Verdana"/>
      <family val="2"/>
    </font>
    <font>
      <sz val="9"/>
      <color theme="1"/>
      <name val="Aptos Narrow"/>
      <family val="2"/>
    </font>
    <font>
      <vertAlign val="superscript"/>
      <sz val="9"/>
      <color theme="1"/>
      <name val="Aptos Narrow"/>
      <family val="2"/>
    </font>
    <font>
      <sz val="11"/>
      <color theme="1"/>
      <name val="Aptos Narrow"/>
      <family val="2"/>
    </font>
    <font>
      <sz val="12"/>
      <color theme="1"/>
      <name val="Aptos Narrow"/>
      <family val="2"/>
    </font>
    <font>
      <sz val="16"/>
      <color theme="1"/>
      <name val="Aptos Narrow"/>
      <family val="2"/>
    </font>
    <font>
      <sz val="9"/>
      <name val="Verdana"/>
      <family val="2"/>
    </font>
    <font>
      <sz val="14"/>
      <name val="Verdana"/>
      <family val="2"/>
    </font>
    <font>
      <i/>
      <sz val="9"/>
      <name val="Verdana"/>
      <family val="2"/>
    </font>
    <font>
      <b/>
      <sz val="14"/>
      <color rgb="FF000000"/>
      <name val="Verdana"/>
      <family val="2"/>
    </font>
    <font>
      <sz val="11"/>
      <color rgb="FF000000"/>
      <name val="Verdana"/>
      <family val="2"/>
    </font>
    <font>
      <sz val="14"/>
      <color rgb="FF000000"/>
      <name val="Verdana"/>
      <family val="2"/>
    </font>
    <font>
      <u/>
      <sz val="9"/>
      <color theme="9" tint="-0.249977111117893"/>
      <name val="Verdana"/>
      <family val="2"/>
    </font>
    <font>
      <b/>
      <sz val="9"/>
      <color rgb="FF548235"/>
      <name val="Verdana"/>
      <family val="2"/>
    </font>
    <font>
      <i/>
      <u/>
      <sz val="10"/>
      <color theme="9" tint="-0.249977111117893"/>
      <name val="Verdana"/>
      <family val="2"/>
    </font>
    <font>
      <sz val="6"/>
      <color theme="1"/>
      <name val="Verdana"/>
      <family val="2"/>
    </font>
    <font>
      <u/>
      <sz val="9"/>
      <color theme="1"/>
      <name val="Verdana"/>
      <family val="2"/>
    </font>
    <font>
      <sz val="9"/>
      <color theme="5"/>
      <name val="Verdana"/>
      <family val="2"/>
    </font>
  </fonts>
  <fills count="10">
    <fill>
      <patternFill patternType="none"/>
    </fill>
    <fill>
      <patternFill patternType="gray125"/>
    </fill>
    <fill>
      <patternFill patternType="solid">
        <fgColor theme="0" tint="-0.14999847407452621"/>
        <bgColor indexed="64"/>
      </patternFill>
    </fill>
    <fill>
      <patternFill patternType="solid">
        <fgColor theme="9" tint="-0.249977111117893"/>
        <bgColor indexed="64"/>
      </patternFill>
    </fill>
    <fill>
      <patternFill patternType="solid">
        <fgColor theme="9" tint="0.79998168889431442"/>
        <bgColor indexed="64"/>
      </patternFill>
    </fill>
    <fill>
      <patternFill patternType="solid">
        <fgColor rgb="FFE2EFDA"/>
        <bgColor indexed="64"/>
      </patternFill>
    </fill>
    <fill>
      <patternFill patternType="solid">
        <fgColor rgb="FFFFFF00"/>
        <bgColor indexed="64"/>
      </patternFill>
    </fill>
    <fill>
      <patternFill patternType="solid">
        <fgColor rgb="FFFFCCCC"/>
        <bgColor indexed="64"/>
      </patternFill>
    </fill>
    <fill>
      <patternFill patternType="darkUp"/>
    </fill>
    <fill>
      <patternFill patternType="solid">
        <fgColor theme="7" tint="0.59999389629810485"/>
        <bgColor indexed="64"/>
      </patternFill>
    </fill>
  </fills>
  <borders count="26">
    <border>
      <left/>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5" fillId="0" borderId="0" applyNumberFormat="0" applyFill="0" applyBorder="0" applyAlignment="0" applyProtection="0"/>
    <xf numFmtId="44" fontId="1" fillId="0" borderId="0" applyFont="0" applyFill="0" applyBorder="0" applyAlignment="0" applyProtection="0"/>
  </cellStyleXfs>
  <cellXfs count="288">
    <xf numFmtId="0" fontId="0" fillId="0" borderId="0" xfId="0"/>
    <xf numFmtId="0" fontId="0" fillId="0" borderId="0" xfId="0" applyAlignment="1">
      <alignment horizontal="left" vertical="center"/>
    </xf>
    <xf numFmtId="0" fontId="0" fillId="0" borderId="0" xfId="0" applyAlignment="1">
      <alignment horizontal="center"/>
    </xf>
    <xf numFmtId="0" fontId="0" fillId="0" borderId="0" xfId="0" applyAlignment="1">
      <alignment vertical="center"/>
    </xf>
    <xf numFmtId="0" fontId="0" fillId="0" borderId="0" xfId="0" applyAlignment="1">
      <alignment vertical="center" wrapText="1"/>
    </xf>
    <xf numFmtId="0" fontId="0" fillId="0" borderId="0" xfId="0" applyAlignment="1">
      <alignment horizontal="right" vertical="top"/>
    </xf>
    <xf numFmtId="0" fontId="0" fillId="0" borderId="0" xfId="0" quotePrefix="1" applyAlignment="1">
      <alignment horizontal="left" vertical="center"/>
    </xf>
    <xf numFmtId="0" fontId="0" fillId="0" borderId="0" xfId="0" applyAlignment="1">
      <alignment horizontal="left" vertical="center" wrapText="1"/>
    </xf>
    <xf numFmtId="0" fontId="2" fillId="0" borderId="0" xfId="0" applyFont="1" applyAlignment="1">
      <alignment vertical="center"/>
    </xf>
    <xf numFmtId="0" fontId="6" fillId="3" borderId="16" xfId="0" applyFont="1" applyFill="1" applyBorder="1" applyAlignment="1">
      <alignment vertical="center"/>
    </xf>
    <xf numFmtId="0" fontId="6" fillId="3" borderId="15" xfId="0" applyFont="1" applyFill="1" applyBorder="1" applyAlignment="1">
      <alignment vertical="center"/>
    </xf>
    <xf numFmtId="0" fontId="0" fillId="3" borderId="15" xfId="0" applyFill="1" applyBorder="1" applyAlignment="1">
      <alignment vertical="center"/>
    </xf>
    <xf numFmtId="0" fontId="0" fillId="3" borderId="7" xfId="0" applyFill="1" applyBorder="1" applyAlignment="1">
      <alignment vertical="center"/>
    </xf>
    <xf numFmtId="0" fontId="0" fillId="0" borderId="0" xfId="0" applyAlignment="1">
      <alignment horizontal="center" vertical="center"/>
    </xf>
    <xf numFmtId="0" fontId="0" fillId="0" borderId="18" xfId="0" applyBorder="1"/>
    <xf numFmtId="0" fontId="0" fillId="0" borderId="19" xfId="0" applyBorder="1"/>
    <xf numFmtId="0" fontId="0" fillId="0" borderId="20" xfId="0" applyBorder="1"/>
    <xf numFmtId="0" fontId="0" fillId="0" borderId="21" xfId="0" applyBorder="1"/>
    <xf numFmtId="0" fontId="0" fillId="0" borderId="21" xfId="0" applyBorder="1" applyAlignment="1">
      <alignment horizontal="left" vertical="center"/>
    </xf>
    <xf numFmtId="0" fontId="0" fillId="0" borderId="22" xfId="0" applyBorder="1"/>
    <xf numFmtId="0" fontId="0" fillId="0" borderId="5" xfId="0" applyBorder="1"/>
    <xf numFmtId="0" fontId="0" fillId="0" borderId="5" xfId="0" applyBorder="1" applyAlignment="1">
      <alignment horizontal="center"/>
    </xf>
    <xf numFmtId="0" fontId="0" fillId="0" borderId="23" xfId="0" applyBorder="1"/>
    <xf numFmtId="0" fontId="7" fillId="0" borderId="0" xfId="0" applyFont="1" applyAlignment="1">
      <alignment horizontal="left" vertical="center"/>
    </xf>
    <xf numFmtId="0" fontId="5" fillId="0" borderId="0" xfId="1" applyAlignment="1">
      <alignment horizontal="left" vertical="center"/>
    </xf>
    <xf numFmtId="0" fontId="9" fillId="0" borderId="0" xfId="0" applyFont="1" applyAlignment="1">
      <alignment horizontal="left" vertical="center"/>
    </xf>
    <xf numFmtId="0" fontId="2" fillId="0" borderId="0" xfId="0" applyFont="1" applyAlignment="1">
      <alignment horizontal="left" vertical="center" wrapText="1"/>
    </xf>
    <xf numFmtId="0" fontId="13" fillId="0" borderId="0" xfId="0" applyFont="1"/>
    <xf numFmtId="0" fontId="2" fillId="0" borderId="1" xfId="0" applyFont="1" applyBorder="1" applyAlignment="1">
      <alignment vertical="center"/>
    </xf>
    <xf numFmtId="0" fontId="15" fillId="0" borderId="0" xfId="0" applyFont="1"/>
    <xf numFmtId="0" fontId="16" fillId="0" borderId="0" xfId="0" applyFont="1"/>
    <xf numFmtId="0" fontId="17" fillId="0" borderId="0" xfId="0" applyFont="1"/>
    <xf numFmtId="3" fontId="15" fillId="0" borderId="0" xfId="0" applyNumberFormat="1" applyFont="1"/>
    <xf numFmtId="0" fontId="0" fillId="0" borderId="20" xfId="0" applyBorder="1" applyAlignment="1">
      <alignment horizontal="left" vertical="center"/>
    </xf>
    <xf numFmtId="0" fontId="4" fillId="0" borderId="0" xfId="0" applyFont="1"/>
    <xf numFmtId="0" fontId="18" fillId="0" borderId="0" xfId="0" applyFont="1" applyAlignment="1">
      <alignment horizontal="left" vertical="center" wrapText="1"/>
    </xf>
    <xf numFmtId="0" fontId="18" fillId="0" borderId="0" xfId="0" applyFont="1" applyAlignment="1">
      <alignment horizontal="left" vertical="center"/>
    </xf>
    <xf numFmtId="0" fontId="20" fillId="0" borderId="0" xfId="0" applyFont="1" applyAlignment="1">
      <alignment horizontal="left" vertical="center"/>
    </xf>
    <xf numFmtId="0" fontId="0" fillId="0" borderId="18" xfId="0" applyBorder="1" applyAlignment="1">
      <alignment horizontal="left" vertical="center"/>
    </xf>
    <xf numFmtId="0" fontId="0" fillId="0" borderId="19" xfId="0" applyBorder="1" applyAlignment="1">
      <alignment horizontal="left" vertical="center"/>
    </xf>
    <xf numFmtId="0" fontId="8" fillId="0" borderId="0" xfId="0" applyFont="1" applyAlignment="1">
      <alignment horizontal="left" vertical="center"/>
    </xf>
    <xf numFmtId="0" fontId="10" fillId="0" borderId="0" xfId="0" applyFont="1" applyAlignment="1">
      <alignment horizontal="left" vertical="center"/>
    </xf>
    <xf numFmtId="0" fontId="7" fillId="0" borderId="0" xfId="0" applyFont="1" applyAlignment="1">
      <alignment horizontal="left" vertical="center" wrapText="1"/>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0" xfId="0" applyAlignment="1">
      <alignment horizontal="right" vertical="center"/>
    </xf>
    <xf numFmtId="0" fontId="0" fillId="0" borderId="20" xfId="0" applyBorder="1" applyAlignment="1">
      <alignment vertical="center" wrapText="1"/>
    </xf>
    <xf numFmtId="0" fontId="0" fillId="0" borderId="21" xfId="0" applyBorder="1" applyAlignment="1">
      <alignment vertical="center" wrapText="1"/>
    </xf>
    <xf numFmtId="0" fontId="0" fillId="0" borderId="13" xfId="0" applyBorder="1"/>
    <xf numFmtId="0" fontId="2" fillId="0" borderId="14" xfId="0" applyFont="1" applyBorder="1" applyAlignment="1">
      <alignment vertical="center"/>
    </xf>
    <xf numFmtId="0" fontId="0" fillId="0" borderId="13" xfId="0" applyBorder="1" applyAlignment="1">
      <alignment horizontal="center" vertical="center"/>
    </xf>
    <xf numFmtId="0" fontId="2" fillId="0" borderId="14" xfId="0" applyFont="1" applyBorder="1" applyAlignment="1">
      <alignment horizontal="center" vertical="center"/>
    </xf>
    <xf numFmtId="0" fontId="0" fillId="0" borderId="14" xfId="0" applyBorder="1" applyAlignment="1">
      <alignment vertical="center"/>
    </xf>
    <xf numFmtId="0" fontId="0" fillId="0" borderId="1" xfId="0" applyBorder="1"/>
    <xf numFmtId="0" fontId="0" fillId="0" borderId="12" xfId="0" applyBorder="1" applyAlignment="1">
      <alignment vertical="center"/>
    </xf>
    <xf numFmtId="0" fontId="2" fillId="0" borderId="11" xfId="0" applyFont="1" applyBorder="1" applyAlignment="1">
      <alignment vertical="center"/>
    </xf>
    <xf numFmtId="0" fontId="2" fillId="0" borderId="1" xfId="0" applyFont="1" applyBorder="1"/>
    <xf numFmtId="0" fontId="0" fillId="0" borderId="13" xfId="0" applyBorder="1" applyAlignment="1">
      <alignment vertical="center" wrapText="1"/>
    </xf>
    <xf numFmtId="0" fontId="2" fillId="0" borderId="14" xfId="0" applyFont="1" applyBorder="1" applyAlignment="1">
      <alignment vertical="center" wrapText="1"/>
    </xf>
    <xf numFmtId="0" fontId="0" fillId="0" borderId="11" xfId="0" applyBorder="1"/>
    <xf numFmtId="0" fontId="2" fillId="0" borderId="12" xfId="0" applyFont="1" applyBorder="1" applyAlignment="1">
      <alignment vertical="center"/>
    </xf>
    <xf numFmtId="0" fontId="0" fillId="0" borderId="8" xfId="0" applyBorder="1"/>
    <xf numFmtId="0" fontId="2" fillId="0" borderId="9" xfId="0" applyFont="1" applyBorder="1"/>
    <xf numFmtId="0" fontId="0" fillId="0" borderId="9" xfId="0" applyBorder="1"/>
    <xf numFmtId="0" fontId="2" fillId="0" borderId="9" xfId="0" applyFont="1" applyBorder="1" applyAlignment="1">
      <alignment vertical="center"/>
    </xf>
    <xf numFmtId="0" fontId="0" fillId="0" borderId="9" xfId="0" applyBorder="1" applyAlignment="1">
      <alignment horizontal="right"/>
    </xf>
    <xf numFmtId="0" fontId="2" fillId="0" borderId="10" xfId="0" applyFont="1" applyBorder="1" applyAlignment="1">
      <alignment vertical="center"/>
    </xf>
    <xf numFmtId="0" fontId="0" fillId="0" borderId="14" xfId="0" applyBorder="1" applyAlignment="1">
      <alignment horizontal="center"/>
    </xf>
    <xf numFmtId="0" fontId="0" fillId="0" borderId="12" xfId="0" applyBorder="1" applyAlignment="1">
      <alignment horizontal="center"/>
    </xf>
    <xf numFmtId="0" fontId="4" fillId="0" borderId="1" xfId="0" applyFont="1" applyBorder="1"/>
    <xf numFmtId="0" fontId="2" fillId="0" borderId="8" xfId="0" applyFont="1"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2" fillId="0" borderId="13" xfId="0" applyFont="1" applyBorder="1" applyAlignment="1">
      <alignment vertical="center"/>
    </xf>
    <xf numFmtId="0" fontId="0" fillId="0" borderId="13" xfId="0" applyBorder="1" applyAlignment="1">
      <alignment vertical="center"/>
    </xf>
    <xf numFmtId="0" fontId="0" fillId="0" borderId="11" xfId="0" applyBorder="1" applyAlignment="1">
      <alignment vertical="center"/>
    </xf>
    <xf numFmtId="0" fontId="0" fillId="0" borderId="1" xfId="0" applyBorder="1" applyAlignment="1">
      <alignment vertical="center"/>
    </xf>
    <xf numFmtId="0" fontId="0" fillId="0" borderId="9" xfId="0" applyBorder="1" applyAlignment="1">
      <alignment horizontal="right" vertical="center"/>
    </xf>
    <xf numFmtId="0" fontId="24" fillId="0" borderId="0" xfId="0" applyFont="1" applyAlignment="1">
      <alignment horizontal="left" vertical="center"/>
    </xf>
    <xf numFmtId="0" fontId="5" fillId="0" borderId="0" xfId="1" applyBorder="1" applyAlignment="1">
      <alignment horizontal="left" vertical="center"/>
    </xf>
    <xf numFmtId="0" fontId="0" fillId="0" borderId="0" xfId="0" quotePrefix="1"/>
    <xf numFmtId="0" fontId="0" fillId="0" borderId="0" xfId="0" quotePrefix="1" applyAlignment="1">
      <alignment horizontal="left" vertical="center" wrapText="1"/>
    </xf>
    <xf numFmtId="0" fontId="0" fillId="0" borderId="22" xfId="0" applyBorder="1" applyAlignment="1">
      <alignment horizontal="left" vertical="center"/>
    </xf>
    <xf numFmtId="0" fontId="0" fillId="0" borderId="5" xfId="0" applyBorder="1" applyAlignment="1">
      <alignment horizontal="left" vertical="center"/>
    </xf>
    <xf numFmtId="0" fontId="0" fillId="0" borderId="23" xfId="0" applyBorder="1" applyAlignment="1">
      <alignment horizontal="left" vertical="center"/>
    </xf>
    <xf numFmtId="0" fontId="0" fillId="5" borderId="0" xfId="0" applyFill="1" applyAlignment="1">
      <alignment horizontal="left" vertical="center"/>
    </xf>
    <xf numFmtId="0" fontId="0" fillId="2" borderId="0" xfId="0" applyFill="1" applyAlignment="1">
      <alignment horizontal="left" vertical="center"/>
    </xf>
    <xf numFmtId="0" fontId="25" fillId="0" borderId="0" xfId="0" applyFont="1" applyAlignment="1">
      <alignment horizontal="left" vertical="center"/>
    </xf>
    <xf numFmtId="0" fontId="0" fillId="5" borderId="0" xfId="0" quotePrefix="1" applyFill="1" applyAlignment="1">
      <alignment horizontal="left" vertical="center"/>
    </xf>
    <xf numFmtId="0" fontId="0" fillId="2" borderId="0" xfId="0" quotePrefix="1" applyFill="1" applyAlignment="1">
      <alignment horizontal="left" vertical="center"/>
    </xf>
    <xf numFmtId="0" fontId="11" fillId="0" borderId="0" xfId="1" applyFont="1" applyBorder="1" applyAlignment="1">
      <alignment vertical="center"/>
    </xf>
    <xf numFmtId="0" fontId="2" fillId="0" borderId="0" xfId="0" applyFont="1"/>
    <xf numFmtId="0" fontId="0" fillId="0" borderId="0" xfId="0" applyAlignment="1">
      <alignment horizontal="right"/>
    </xf>
    <xf numFmtId="0" fontId="0" fillId="0" borderId="1" xfId="0" applyBorder="1" applyAlignment="1">
      <alignment horizontal="right"/>
    </xf>
    <xf numFmtId="0" fontId="6" fillId="0" borderId="13" xfId="0" applyFont="1" applyBorder="1" applyAlignment="1">
      <alignment horizontal="left" vertical="center"/>
    </xf>
    <xf numFmtId="0" fontId="6" fillId="0" borderId="0" xfId="0" applyFont="1" applyAlignment="1">
      <alignment horizontal="left" vertical="center"/>
    </xf>
    <xf numFmtId="0" fontId="6" fillId="0" borderId="14" xfId="0" applyFont="1" applyBorder="1" applyAlignment="1">
      <alignment horizontal="left" vertical="center"/>
    </xf>
    <xf numFmtId="0" fontId="2" fillId="0" borderId="0" xfId="0" applyFont="1" applyAlignment="1">
      <alignment horizontal="right" vertical="center"/>
    </xf>
    <xf numFmtId="0" fontId="2" fillId="0" borderId="0" xfId="0" applyFont="1" applyAlignment="1">
      <alignment horizontal="center" vertical="center"/>
    </xf>
    <xf numFmtId="0" fontId="6" fillId="0" borderId="13" xfId="0" applyFont="1" applyBorder="1" applyAlignment="1">
      <alignment vertical="center"/>
    </xf>
    <xf numFmtId="0" fontId="6" fillId="0" borderId="0" xfId="0" applyFont="1" applyAlignment="1">
      <alignment vertical="center"/>
    </xf>
    <xf numFmtId="0" fontId="2" fillId="0" borderId="0" xfId="0" applyFont="1" applyAlignment="1">
      <alignment horizontal="left" vertical="center"/>
    </xf>
    <xf numFmtId="0" fontId="2" fillId="0" borderId="0" xfId="0" applyFont="1" applyAlignment="1">
      <alignment horizontal="right"/>
    </xf>
    <xf numFmtId="0" fontId="2" fillId="0" borderId="0" xfId="0" applyFont="1" applyAlignment="1">
      <alignment vertical="center" wrapText="1"/>
    </xf>
    <xf numFmtId="0" fontId="3" fillId="0" borderId="0" xfId="0" applyFont="1"/>
    <xf numFmtId="4" fontId="15" fillId="0" borderId="0" xfId="0" applyNumberFormat="1" applyFont="1"/>
    <xf numFmtId="0" fontId="26" fillId="0" borderId="0" xfId="0" applyFont="1" applyAlignment="1">
      <alignment horizontal="left" vertical="center"/>
    </xf>
    <xf numFmtId="0" fontId="5" fillId="0" borderId="0" xfId="1" applyFill="1"/>
    <xf numFmtId="0" fontId="2" fillId="6" borderId="0" xfId="0" applyFont="1" applyFill="1" applyAlignment="1">
      <alignment horizontal="center"/>
    </xf>
    <xf numFmtId="0" fontId="2" fillId="6" borderId="0" xfId="0" applyFont="1" applyFill="1"/>
    <xf numFmtId="0" fontId="0" fillId="0" borderId="0" xfId="0" quotePrefix="1" applyAlignment="1">
      <alignment horizontal="left" vertical="top" wrapText="1"/>
    </xf>
    <xf numFmtId="0" fontId="2" fillId="6" borderId="10" xfId="0" applyFont="1" applyFill="1" applyBorder="1"/>
    <xf numFmtId="0" fontId="2" fillId="6" borderId="7" xfId="0" applyFont="1" applyFill="1" applyBorder="1" applyAlignment="1">
      <alignment horizontal="center" vertical="center"/>
    </xf>
    <xf numFmtId="2" fontId="15" fillId="0" borderId="0" xfId="0" applyNumberFormat="1" applyFont="1"/>
    <xf numFmtId="0" fontId="2" fillId="9" borderId="0" xfId="0" applyFont="1" applyFill="1"/>
    <xf numFmtId="0" fontId="0" fillId="9" borderId="0" xfId="0" applyFill="1"/>
    <xf numFmtId="0" fontId="2" fillId="9" borderId="0" xfId="0" applyFont="1" applyFill="1" applyAlignment="1">
      <alignment horizontal="center"/>
    </xf>
    <xf numFmtId="0" fontId="0" fillId="9" borderId="0" xfId="0" applyFill="1" applyAlignment="1">
      <alignment horizontal="left" vertical="center"/>
    </xf>
    <xf numFmtId="0" fontId="0" fillId="9" borderId="0" xfId="0" quotePrefix="1" applyFill="1" applyAlignment="1">
      <alignment horizontal="left" vertical="center"/>
    </xf>
    <xf numFmtId="0" fontId="0" fillId="6" borderId="0" xfId="0" quotePrefix="1" applyFill="1" applyAlignment="1">
      <alignment horizontal="left" vertical="center"/>
    </xf>
    <xf numFmtId="0" fontId="0" fillId="6" borderId="0" xfId="0" applyFill="1" applyAlignment="1">
      <alignment horizontal="left" vertical="center"/>
    </xf>
    <xf numFmtId="0" fontId="0" fillId="0" borderId="8" xfId="0" applyBorder="1" applyAlignment="1">
      <alignment vertical="center"/>
    </xf>
    <xf numFmtId="0" fontId="15" fillId="0" borderId="0" xfId="0" applyFont="1" applyAlignment="1">
      <alignment horizontal="left"/>
    </xf>
    <xf numFmtId="0" fontId="0" fillId="0" borderId="0" xfId="0" applyAlignment="1">
      <alignment horizontal="left" vertical="center" wrapText="1"/>
    </xf>
    <xf numFmtId="0" fontId="23" fillId="0" borderId="6" xfId="0" applyFont="1" applyBorder="1" applyAlignment="1">
      <alignment horizontal="left" vertical="center" wrapText="1"/>
    </xf>
    <xf numFmtId="0" fontId="19" fillId="0" borderId="6" xfId="0" applyFont="1" applyBorder="1" applyAlignment="1">
      <alignment horizontal="left" vertical="center" wrapText="1"/>
    </xf>
    <xf numFmtId="0" fontId="19" fillId="0" borderId="0" xfId="0" applyFont="1" applyAlignment="1">
      <alignment horizontal="left" vertical="center" wrapText="1"/>
    </xf>
    <xf numFmtId="0" fontId="19" fillId="0" borderId="5" xfId="0" applyFont="1" applyBorder="1" applyAlignment="1">
      <alignment horizontal="left" vertical="center" wrapText="1"/>
    </xf>
    <xf numFmtId="0" fontId="8" fillId="0" borderId="0" xfId="0" applyFont="1" applyAlignment="1">
      <alignment horizontal="left" vertical="center" wrapText="1"/>
    </xf>
    <xf numFmtId="0" fontId="0" fillId="0" borderId="0" xfId="0" quotePrefix="1" applyAlignment="1">
      <alignment horizontal="left" vertical="center" wrapText="1"/>
    </xf>
    <xf numFmtId="0" fontId="0" fillId="0" borderId="0" xfId="0" applyAlignment="1">
      <alignment horizontal="left" wrapText="1"/>
    </xf>
    <xf numFmtId="0" fontId="0" fillId="0" borderId="0" xfId="0" applyAlignment="1">
      <alignment horizontal="left" vertical="top" wrapText="1"/>
    </xf>
    <xf numFmtId="0" fontId="5" fillId="0" borderId="0" xfId="1" applyBorder="1" applyAlignment="1">
      <alignment horizontal="left" vertical="center"/>
    </xf>
    <xf numFmtId="0" fontId="0" fillId="4" borderId="16" xfId="0" applyFill="1" applyBorder="1" applyAlignment="1" applyProtection="1">
      <alignment horizontal="center" vertical="center"/>
      <protection locked="0"/>
    </xf>
    <xf numFmtId="0" fontId="0" fillId="4" borderId="15" xfId="0" applyFill="1" applyBorder="1" applyAlignment="1" applyProtection="1">
      <alignment horizontal="center" vertical="center"/>
      <protection locked="0"/>
    </xf>
    <xf numFmtId="0" fontId="0" fillId="4" borderId="7" xfId="0" applyFill="1" applyBorder="1" applyAlignment="1" applyProtection="1">
      <alignment horizontal="center" vertical="center"/>
      <protection locked="0"/>
    </xf>
    <xf numFmtId="0" fontId="0" fillId="2" borderId="16" xfId="0" applyFill="1" applyBorder="1" applyAlignment="1">
      <alignment horizontal="center" vertical="center"/>
    </xf>
    <xf numFmtId="0" fontId="0" fillId="2" borderId="15" xfId="0" applyFill="1" applyBorder="1" applyAlignment="1">
      <alignment horizontal="center" vertical="center"/>
    </xf>
    <xf numFmtId="0" fontId="0" fillId="2" borderId="7" xfId="0" applyFill="1" applyBorder="1" applyAlignment="1">
      <alignment horizontal="center" vertical="center"/>
    </xf>
    <xf numFmtId="0" fontId="0" fillId="0" borderId="0" xfId="0" quotePrefix="1" applyAlignment="1">
      <alignment horizontal="left" wrapText="1"/>
    </xf>
    <xf numFmtId="0" fontId="6" fillId="3" borderId="16" xfId="0" applyFont="1" applyFill="1" applyBorder="1" applyAlignment="1">
      <alignment horizontal="left" vertical="center"/>
    </xf>
    <xf numFmtId="0" fontId="6" fillId="3" borderId="15" xfId="0" applyFont="1" applyFill="1" applyBorder="1" applyAlignment="1">
      <alignment horizontal="left" vertical="center"/>
    </xf>
    <xf numFmtId="0" fontId="6" fillId="3" borderId="7" xfId="0" applyFont="1" applyFill="1" applyBorder="1" applyAlignment="1">
      <alignment horizontal="left" vertical="center"/>
    </xf>
    <xf numFmtId="0" fontId="0" fillId="4" borderId="16" xfId="0" applyFill="1" applyBorder="1" applyAlignment="1" applyProtection="1">
      <alignment horizontal="left" vertical="center"/>
      <protection locked="0"/>
    </xf>
    <xf numFmtId="0" fontId="0" fillId="4" borderId="15" xfId="0" applyFill="1" applyBorder="1" applyAlignment="1" applyProtection="1">
      <alignment horizontal="left" vertical="center"/>
      <protection locked="0"/>
    </xf>
    <xf numFmtId="0" fontId="0" fillId="4" borderId="7" xfId="0" applyFill="1" applyBorder="1" applyAlignment="1" applyProtection="1">
      <alignment horizontal="left" vertical="center"/>
      <protection locked="0"/>
    </xf>
    <xf numFmtId="0" fontId="9" fillId="0" borderId="6" xfId="0" applyFont="1" applyBorder="1" applyAlignment="1">
      <alignment horizontal="left" vertical="center"/>
    </xf>
    <xf numFmtId="0" fontId="9" fillId="0" borderId="0" xfId="0" applyFont="1" applyAlignment="1">
      <alignment horizontal="left" vertical="center"/>
    </xf>
    <xf numFmtId="0" fontId="9" fillId="0" borderId="5" xfId="0" applyFont="1" applyBorder="1" applyAlignment="1">
      <alignment horizontal="left" vertical="center"/>
    </xf>
    <xf numFmtId="0" fontId="0" fillId="0" borderId="16" xfId="0" applyBorder="1" applyAlignment="1">
      <alignment horizontal="left" vertical="center"/>
    </xf>
    <xf numFmtId="0" fontId="0" fillId="0" borderId="15" xfId="0" applyBorder="1" applyAlignment="1">
      <alignment horizontal="left" vertical="center"/>
    </xf>
    <xf numFmtId="0" fontId="0" fillId="0" borderId="7" xfId="0" applyBorder="1" applyAlignment="1">
      <alignment horizontal="left" vertical="center"/>
    </xf>
    <xf numFmtId="3" fontId="0" fillId="5" borderId="16" xfId="0" applyNumberFormat="1" applyFill="1" applyBorder="1" applyAlignment="1" applyProtection="1">
      <alignment horizontal="right" vertical="center"/>
      <protection locked="0"/>
    </xf>
    <xf numFmtId="3" fontId="0" fillId="5" borderId="15" xfId="0" applyNumberFormat="1" applyFill="1" applyBorder="1" applyAlignment="1" applyProtection="1">
      <alignment horizontal="right" vertical="center"/>
      <protection locked="0"/>
    </xf>
    <xf numFmtId="3" fontId="0" fillId="5" borderId="7" xfId="0" applyNumberFormat="1" applyFill="1" applyBorder="1" applyAlignment="1" applyProtection="1">
      <alignment horizontal="right" vertical="center"/>
      <protection locked="0"/>
    </xf>
    <xf numFmtId="3" fontId="0" fillId="5" borderId="11" xfId="0" applyNumberFormat="1" applyFill="1" applyBorder="1" applyAlignment="1" applyProtection="1">
      <alignment horizontal="right" vertical="center"/>
      <protection locked="0"/>
    </xf>
    <xf numFmtId="3" fontId="0" fillId="5" borderId="1" xfId="0" applyNumberFormat="1" applyFill="1" applyBorder="1" applyAlignment="1" applyProtection="1">
      <alignment horizontal="right" vertical="center"/>
      <protection locked="0"/>
    </xf>
    <xf numFmtId="3" fontId="0" fillId="5" borderId="12" xfId="0" applyNumberFormat="1" applyFill="1" applyBorder="1" applyAlignment="1" applyProtection="1">
      <alignment horizontal="right" vertical="center"/>
      <protection locked="0"/>
    </xf>
    <xf numFmtId="0" fontId="2" fillId="6" borderId="10"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2" xfId="0" applyFont="1" applyFill="1" applyBorder="1" applyAlignment="1">
      <alignment horizontal="center" vertical="center"/>
    </xf>
    <xf numFmtId="44" fontId="0" fillId="2" borderId="17" xfId="2" applyFont="1" applyFill="1" applyBorder="1" applyAlignment="1">
      <alignment vertical="center"/>
    </xf>
    <xf numFmtId="3" fontId="0" fillId="2" borderId="16" xfId="0" applyNumberFormat="1" applyFill="1" applyBorder="1" applyAlignment="1">
      <alignment horizontal="right" vertical="center"/>
    </xf>
    <xf numFmtId="3" fontId="0" fillId="2" borderId="15" xfId="0" applyNumberFormat="1" applyFill="1" applyBorder="1" applyAlignment="1">
      <alignment horizontal="right" vertical="center"/>
    </xf>
    <xf numFmtId="44" fontId="0" fillId="4" borderId="17" xfId="2" applyFont="1" applyFill="1" applyBorder="1" applyAlignment="1" applyProtection="1">
      <alignment horizontal="center" vertical="center"/>
      <protection locked="0"/>
    </xf>
    <xf numFmtId="0" fontId="0" fillId="4" borderId="13" xfId="0" applyFill="1" applyBorder="1" applyAlignment="1" applyProtection="1">
      <alignment horizontal="center" vertical="center"/>
      <protection locked="0"/>
    </xf>
    <xf numFmtId="0" fontId="0" fillId="4" borderId="0" xfId="0" applyFill="1" applyAlignment="1" applyProtection="1">
      <alignment horizontal="center" vertical="center"/>
      <protection locked="0"/>
    </xf>
    <xf numFmtId="44" fontId="0" fillId="4" borderId="16" xfId="2" applyFont="1" applyFill="1" applyBorder="1" applyAlignment="1" applyProtection="1">
      <alignment horizontal="center" vertical="center"/>
      <protection locked="0"/>
    </xf>
    <xf numFmtId="44" fontId="0" fillId="4" borderId="15" xfId="2" applyFont="1" applyFill="1" applyBorder="1" applyAlignment="1" applyProtection="1">
      <alignment horizontal="center" vertical="center"/>
      <protection locked="0"/>
    </xf>
    <xf numFmtId="44" fontId="0" fillId="2" borderId="16" xfId="2" applyFont="1" applyFill="1" applyBorder="1" applyAlignment="1">
      <alignment horizontal="right" vertical="center"/>
    </xf>
    <xf numFmtId="44" fontId="0" fillId="2" borderId="15" xfId="2" applyFont="1" applyFill="1" applyBorder="1" applyAlignment="1">
      <alignment horizontal="right" vertical="center"/>
    </xf>
    <xf numFmtId="44" fontId="0" fillId="2" borderId="7" xfId="2" applyFont="1" applyFill="1" applyBorder="1" applyAlignment="1">
      <alignment horizontal="right" vertical="center"/>
    </xf>
    <xf numFmtId="0" fontId="0" fillId="0" borderId="17" xfId="0" applyBorder="1" applyAlignment="1">
      <alignment horizontal="left" vertical="center" wrapText="1"/>
    </xf>
    <xf numFmtId="0" fontId="0" fillId="8" borderId="17" xfId="0" applyFill="1" applyBorder="1" applyAlignment="1">
      <alignment horizontal="center"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0" fillId="0" borderId="13" xfId="0" applyBorder="1" applyAlignment="1">
      <alignment horizontal="left" vertical="center"/>
    </xf>
    <xf numFmtId="0" fontId="0" fillId="0" borderId="0" xfId="0" applyAlignment="1">
      <alignment horizontal="left" vertical="center"/>
    </xf>
    <xf numFmtId="0" fontId="0" fillId="0" borderId="14" xfId="0" applyBorder="1" applyAlignment="1">
      <alignment horizontal="left" vertical="center"/>
    </xf>
    <xf numFmtId="0" fontId="0" fillId="0" borderId="12" xfId="0" applyBorder="1" applyAlignment="1">
      <alignment horizontal="left" vertical="center"/>
    </xf>
    <xf numFmtId="0" fontId="27" fillId="0" borderId="13" xfId="0" applyFont="1" applyBorder="1" applyAlignment="1">
      <alignment horizontal="left" vertical="top" wrapText="1"/>
    </xf>
    <xf numFmtId="0" fontId="27" fillId="0" borderId="0" xfId="0" applyFont="1" applyAlignment="1">
      <alignment horizontal="left" vertical="top" wrapText="1"/>
    </xf>
    <xf numFmtId="0" fontId="27" fillId="0" borderId="14" xfId="0" applyFont="1" applyBorder="1" applyAlignment="1">
      <alignment horizontal="left" vertical="top" wrapText="1"/>
    </xf>
    <xf numFmtId="0" fontId="27" fillId="0" borderId="11" xfId="0" applyFont="1" applyBorder="1" applyAlignment="1">
      <alignment horizontal="left" vertical="top" wrapText="1"/>
    </xf>
    <xf numFmtId="0" fontId="27" fillId="0" borderId="1" xfId="0" applyFont="1" applyBorder="1" applyAlignment="1">
      <alignment horizontal="left" vertical="top" wrapText="1"/>
    </xf>
    <xf numFmtId="0" fontId="27" fillId="0" borderId="12" xfId="0" applyFont="1" applyBorder="1" applyAlignment="1">
      <alignment horizontal="left" vertical="top" wrapText="1"/>
    </xf>
    <xf numFmtId="0" fontId="0" fillId="0" borderId="17" xfId="0" applyBorder="1" applyAlignment="1">
      <alignment horizontal="left" vertical="center"/>
    </xf>
    <xf numFmtId="0" fontId="2" fillId="0" borderId="17" xfId="0" applyFont="1" applyBorder="1" applyAlignment="1">
      <alignment horizontal="center" vertical="center" wrapText="1"/>
    </xf>
    <xf numFmtId="44" fontId="0" fillId="2" borderId="16" xfId="2" applyFont="1" applyFill="1" applyBorder="1" applyAlignment="1">
      <alignment horizontal="right"/>
    </xf>
    <xf numFmtId="44" fontId="0" fillId="2" borderId="15" xfId="2" applyFont="1" applyFill="1" applyBorder="1" applyAlignment="1">
      <alignment horizontal="right"/>
    </xf>
    <xf numFmtId="44" fontId="0" fillId="2" borderId="7" xfId="2" applyFont="1" applyFill="1" applyBorder="1" applyAlignment="1">
      <alignment horizontal="right"/>
    </xf>
    <xf numFmtId="44" fontId="2" fillId="2" borderId="17" xfId="2" applyFont="1" applyFill="1" applyBorder="1" applyAlignment="1">
      <alignment vertical="center"/>
    </xf>
    <xf numFmtId="0" fontId="0" fillId="0" borderId="9" xfId="0" applyBorder="1" applyAlignment="1">
      <alignment horizontal="center" vertical="center"/>
    </xf>
    <xf numFmtId="44" fontId="1" fillId="2" borderId="16" xfId="2" applyFont="1" applyFill="1" applyBorder="1" applyAlignment="1" applyProtection="1">
      <alignment horizontal="right" vertical="center"/>
    </xf>
    <xf numFmtId="44" fontId="1" fillId="2" borderId="15" xfId="2" applyFont="1" applyFill="1" applyBorder="1" applyAlignment="1" applyProtection="1">
      <alignment horizontal="right" vertical="center"/>
    </xf>
    <xf numFmtId="44" fontId="1" fillId="2" borderId="7" xfId="2" applyFont="1" applyFill="1" applyBorder="1" applyAlignment="1" applyProtection="1">
      <alignment horizontal="right" vertical="center"/>
    </xf>
    <xf numFmtId="0" fontId="0" fillId="0" borderId="0" xfId="0" applyAlignment="1">
      <alignment horizontal="center" vertical="center"/>
    </xf>
    <xf numFmtId="0" fontId="0" fillId="0" borderId="5" xfId="0" applyBorder="1" applyAlignment="1">
      <alignment horizontal="center" vertical="center"/>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0" xfId="0" applyFont="1" applyAlignment="1">
      <alignment horizontal="center" vertical="center" wrapText="1"/>
    </xf>
    <xf numFmtId="0" fontId="2" fillId="0" borderId="1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2" xfId="0" applyFont="1" applyBorder="1" applyAlignment="1">
      <alignment horizontal="center" vertical="center" wrapText="1"/>
    </xf>
    <xf numFmtId="0" fontId="0" fillId="0" borderId="24" xfId="0" applyBorder="1" applyAlignment="1">
      <alignment horizontal="left" vertical="center" wrapText="1"/>
    </xf>
    <xf numFmtId="0" fontId="18" fillId="0" borderId="17" xfId="0" applyFont="1" applyBorder="1" applyAlignment="1">
      <alignment horizontal="left" vertical="center"/>
    </xf>
    <xf numFmtId="0" fontId="2" fillId="7" borderId="8" xfId="0" applyFont="1" applyFill="1" applyBorder="1" applyAlignment="1">
      <alignment horizontal="center" vertical="center" wrapText="1"/>
    </xf>
    <xf numFmtId="0" fontId="2" fillId="7" borderId="9" xfId="0" applyFont="1" applyFill="1" applyBorder="1" applyAlignment="1">
      <alignment horizontal="center" vertical="center" wrapText="1"/>
    </xf>
    <xf numFmtId="0" fontId="2" fillId="7" borderId="13" xfId="0" applyFont="1" applyFill="1" applyBorder="1" applyAlignment="1">
      <alignment horizontal="center" vertical="center" wrapText="1"/>
    </xf>
    <xf numFmtId="0" fontId="2" fillId="7" borderId="0" xfId="0" applyFont="1" applyFill="1" applyAlignment="1">
      <alignment horizontal="center" vertical="center" wrapText="1"/>
    </xf>
    <xf numFmtId="0" fontId="2" fillId="7" borderId="1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14"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2" fillId="7" borderId="10" xfId="0" applyFont="1" applyFill="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3" xfId="0" applyFont="1" applyBorder="1" applyAlignment="1">
      <alignment horizontal="left" vertical="center" wrapText="1"/>
    </xf>
    <xf numFmtId="0" fontId="2" fillId="0" borderId="0" xfId="0" applyFont="1" applyAlignment="1">
      <alignment horizontal="left" vertical="center" wrapText="1"/>
    </xf>
    <xf numFmtId="0" fontId="2" fillId="0" borderId="11" xfId="0" applyFont="1" applyBorder="1" applyAlignment="1">
      <alignment horizontal="left" vertical="center" wrapText="1"/>
    </xf>
    <xf numFmtId="0" fontId="2" fillId="0" borderId="1" xfId="0" applyFont="1" applyBorder="1" applyAlignment="1">
      <alignment horizontal="left" vertical="center" wrapText="1"/>
    </xf>
    <xf numFmtId="0" fontId="2" fillId="0" borderId="10" xfId="0" applyFont="1" applyBorder="1" applyAlignment="1">
      <alignment horizontal="left" vertical="center" wrapText="1"/>
    </xf>
    <xf numFmtId="0" fontId="2" fillId="0" borderId="14" xfId="0" applyFont="1" applyBorder="1" applyAlignment="1">
      <alignment horizontal="left" vertical="center" wrapText="1"/>
    </xf>
    <xf numFmtId="0" fontId="2" fillId="0" borderId="12" xfId="0" applyFont="1" applyBorder="1" applyAlignment="1">
      <alignment horizontal="left" vertical="center" wrapText="1"/>
    </xf>
    <xf numFmtId="0" fontId="2" fillId="7" borderId="8" xfId="0" applyFont="1" applyFill="1" applyBorder="1" applyAlignment="1">
      <alignment horizontal="center"/>
    </xf>
    <xf numFmtId="0" fontId="2" fillId="7" borderId="9" xfId="0" applyFont="1" applyFill="1" applyBorder="1" applyAlignment="1">
      <alignment horizontal="center"/>
    </xf>
    <xf numFmtId="0" fontId="2" fillId="7" borderId="17" xfId="0" applyFont="1" applyFill="1" applyBorder="1" applyAlignment="1">
      <alignment horizontal="center"/>
    </xf>
    <xf numFmtId="0" fontId="2" fillId="7" borderId="16" xfId="0" applyFont="1" applyFill="1" applyBorder="1" applyAlignment="1">
      <alignment horizont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2" fillId="0" borderId="13" xfId="0" applyFont="1" applyBorder="1" applyAlignment="1">
      <alignment horizontal="left" vertical="center"/>
    </xf>
    <xf numFmtId="0" fontId="2" fillId="0" borderId="0" xfId="0" applyFont="1" applyAlignment="1">
      <alignment horizontal="left" vertical="center"/>
    </xf>
    <xf numFmtId="0" fontId="2" fillId="0" borderId="14" xfId="0" applyFont="1" applyBorder="1" applyAlignment="1">
      <alignment horizontal="left" vertical="center"/>
    </xf>
    <xf numFmtId="0" fontId="2" fillId="0" borderId="11" xfId="0" applyFont="1" applyBorder="1" applyAlignment="1">
      <alignment horizontal="left" vertical="center"/>
    </xf>
    <xf numFmtId="0" fontId="2" fillId="0" borderId="1" xfId="0" applyFont="1" applyBorder="1" applyAlignment="1">
      <alignment horizontal="left" vertical="center"/>
    </xf>
    <xf numFmtId="0" fontId="2" fillId="0" borderId="12" xfId="0" applyFont="1" applyBorder="1" applyAlignment="1">
      <alignment horizontal="left" vertical="center"/>
    </xf>
    <xf numFmtId="0" fontId="2" fillId="0" borderId="8"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1" xfId="0" applyFont="1" applyBorder="1" applyAlignment="1">
      <alignment horizontal="center" vertical="center" wrapText="1"/>
    </xf>
    <xf numFmtId="0" fontId="0" fillId="8" borderId="17" xfId="0" applyFill="1" applyBorder="1" applyAlignment="1">
      <alignment horizontal="center"/>
    </xf>
    <xf numFmtId="3" fontId="0" fillId="2" borderId="17" xfId="0" applyNumberFormat="1" applyFill="1" applyBorder="1" applyAlignment="1">
      <alignment horizontal="right" vertical="center"/>
    </xf>
    <xf numFmtId="0" fontId="0" fillId="4" borderId="8" xfId="0" applyFill="1" applyBorder="1" applyAlignment="1" applyProtection="1">
      <alignment horizontal="left" vertical="top" wrapText="1"/>
      <protection locked="0"/>
    </xf>
    <xf numFmtId="0" fontId="0" fillId="4" borderId="9" xfId="0" applyFill="1" applyBorder="1" applyAlignment="1" applyProtection="1">
      <alignment horizontal="left" vertical="top" wrapText="1"/>
      <protection locked="0"/>
    </xf>
    <xf numFmtId="0" fontId="0" fillId="4" borderId="10" xfId="0" applyFill="1" applyBorder="1" applyAlignment="1" applyProtection="1">
      <alignment horizontal="left" vertical="top" wrapText="1"/>
      <protection locked="0"/>
    </xf>
    <xf numFmtId="0" fontId="0" fillId="4" borderId="13" xfId="0" applyFill="1" applyBorder="1" applyAlignment="1" applyProtection="1">
      <alignment horizontal="left" vertical="top" wrapText="1"/>
      <protection locked="0"/>
    </xf>
    <xf numFmtId="0" fontId="0" fillId="4" borderId="0" xfId="0" applyFill="1" applyAlignment="1" applyProtection="1">
      <alignment horizontal="left" vertical="top" wrapText="1"/>
      <protection locked="0"/>
    </xf>
    <xf numFmtId="0" fontId="0" fillId="4" borderId="14" xfId="0" applyFill="1" applyBorder="1" applyAlignment="1" applyProtection="1">
      <alignment horizontal="left" vertical="top" wrapText="1"/>
      <protection locked="0"/>
    </xf>
    <xf numFmtId="0" fontId="0" fillId="4" borderId="11" xfId="0" applyFill="1" applyBorder="1" applyAlignment="1" applyProtection="1">
      <alignment horizontal="left" vertical="top" wrapText="1"/>
      <protection locked="0"/>
    </xf>
    <xf numFmtId="0" fontId="0" fillId="4" borderId="1" xfId="0" applyFill="1" applyBorder="1" applyAlignment="1" applyProtection="1">
      <alignment horizontal="left" vertical="top" wrapText="1"/>
      <protection locked="0"/>
    </xf>
    <xf numFmtId="0" fontId="0" fillId="4" borderId="12" xfId="0" applyFill="1" applyBorder="1" applyAlignment="1" applyProtection="1">
      <alignment horizontal="left" vertical="top" wrapText="1"/>
      <protection locked="0"/>
    </xf>
    <xf numFmtId="44" fontId="2" fillId="2" borderId="2" xfId="2" applyFont="1" applyFill="1" applyBorder="1" applyAlignment="1" applyProtection="1">
      <alignment horizontal="right" vertical="center"/>
    </xf>
    <xf numFmtId="44" fontId="2" fillId="2" borderId="3" xfId="2" applyFont="1" applyFill="1" applyBorder="1" applyAlignment="1" applyProtection="1">
      <alignment horizontal="right" vertical="center"/>
    </xf>
    <xf numFmtId="44" fontId="2" fillId="2" borderId="4" xfId="2" applyFont="1" applyFill="1" applyBorder="1" applyAlignment="1" applyProtection="1">
      <alignment horizontal="right" vertical="center"/>
    </xf>
    <xf numFmtId="44" fontId="2" fillId="2" borderId="16" xfId="2" applyFont="1" applyFill="1" applyBorder="1" applyAlignment="1">
      <alignment horizontal="right"/>
    </xf>
    <xf numFmtId="44" fontId="2" fillId="2" borderId="15" xfId="2" applyFont="1" applyFill="1" applyBorder="1" applyAlignment="1">
      <alignment horizontal="right"/>
    </xf>
    <xf numFmtId="44" fontId="2" fillId="2" borderId="7" xfId="2" applyFont="1" applyFill="1" applyBorder="1" applyAlignment="1">
      <alignment horizontal="right"/>
    </xf>
    <xf numFmtId="0" fontId="3" fillId="0" borderId="0" xfId="0" applyFont="1" applyAlignment="1">
      <alignment horizontal="center" vertical="center"/>
    </xf>
    <xf numFmtId="0" fontId="2" fillId="0" borderId="17" xfId="0" applyFont="1" applyBorder="1" applyAlignment="1">
      <alignment horizontal="left" vertical="center"/>
    </xf>
    <xf numFmtId="44" fontId="0" fillId="2" borderId="17" xfId="2" applyFont="1" applyFill="1" applyBorder="1" applyAlignment="1">
      <alignment horizontal="right"/>
    </xf>
    <xf numFmtId="0" fontId="2" fillId="0" borderId="17" xfId="0" applyFont="1" applyBorder="1" applyAlignment="1">
      <alignment horizontal="center" vertical="center"/>
    </xf>
    <xf numFmtId="44" fontId="2" fillId="2" borderId="17" xfId="2" applyFont="1" applyFill="1" applyBorder="1" applyAlignment="1">
      <alignment horizontal="right"/>
    </xf>
    <xf numFmtId="0" fontId="0" fillId="0" borderId="9" xfId="0" applyBorder="1" applyAlignment="1">
      <alignment horizontal="center"/>
    </xf>
    <xf numFmtId="0" fontId="9" fillId="0" borderId="6" xfId="0" applyFont="1" applyBorder="1" applyAlignment="1">
      <alignment horizontal="left" vertical="center" wrapText="1"/>
    </xf>
    <xf numFmtId="0" fontId="9" fillId="0" borderId="0" xfId="0" applyFont="1" applyAlignment="1">
      <alignment horizontal="left" vertical="center" wrapText="1"/>
    </xf>
    <xf numFmtId="0" fontId="9" fillId="0" borderId="5" xfId="0" applyFont="1" applyBorder="1" applyAlignment="1">
      <alignment horizontal="left" vertical="center" wrapText="1"/>
    </xf>
    <xf numFmtId="0" fontId="2" fillId="0" borderId="17" xfId="0" applyFont="1" applyBorder="1" applyAlignment="1">
      <alignment horizontal="center"/>
    </xf>
    <xf numFmtId="3" fontId="0" fillId="5" borderId="17" xfId="0" applyNumberFormat="1" applyFill="1" applyBorder="1" applyAlignment="1" applyProtection="1">
      <alignment horizontal="right" vertical="center"/>
      <protection locked="0"/>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3" xfId="0" applyFont="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2" fillId="0" borderId="1" xfId="0" applyFont="1" applyBorder="1" applyAlignment="1">
      <alignment horizontal="center" vertical="center"/>
    </xf>
    <xf numFmtId="0" fontId="0" fillId="0" borderId="15" xfId="0" applyBorder="1" applyAlignment="1">
      <alignment horizontal="center" vertical="center"/>
    </xf>
    <xf numFmtId="0" fontId="0" fillId="0" borderId="25" xfId="0" applyBorder="1" applyAlignment="1">
      <alignment horizontal="left" vertical="center"/>
    </xf>
    <xf numFmtId="0" fontId="0" fillId="0" borderId="11" xfId="0" applyBorder="1" applyAlignment="1">
      <alignment horizontal="left" vertical="center"/>
    </xf>
    <xf numFmtId="0" fontId="2" fillId="7" borderId="17" xfId="0" applyFont="1" applyFill="1" applyBorder="1" applyAlignment="1">
      <alignment horizontal="center" vertical="center"/>
    </xf>
    <xf numFmtId="44" fontId="2" fillId="2" borderId="17" xfId="2" applyFont="1" applyFill="1" applyBorder="1" applyAlignment="1">
      <alignment horizontal="center" vertical="center"/>
    </xf>
    <xf numFmtId="0" fontId="0" fillId="0" borderId="8" xfId="0" applyBorder="1" applyAlignment="1">
      <alignment horizontal="left" wrapText="1"/>
    </xf>
    <xf numFmtId="0" fontId="0" fillId="0" borderId="9" xfId="0" applyBorder="1" applyAlignment="1">
      <alignment horizontal="left" wrapText="1"/>
    </xf>
    <xf numFmtId="0" fontId="0" fillId="0" borderId="10" xfId="0" applyBorder="1" applyAlignment="1">
      <alignment horizontal="left" wrapText="1"/>
    </xf>
    <xf numFmtId="0" fontId="0" fillId="0" borderId="13" xfId="0" applyBorder="1" applyAlignment="1">
      <alignment horizontal="left" wrapText="1"/>
    </xf>
    <xf numFmtId="0" fontId="0" fillId="0" borderId="14" xfId="0" applyBorder="1" applyAlignment="1">
      <alignment horizontal="left" wrapText="1"/>
    </xf>
    <xf numFmtId="44" fontId="2" fillId="2" borderId="16" xfId="2" applyFont="1" applyFill="1" applyBorder="1" applyAlignment="1">
      <alignment horizontal="right" vertical="center"/>
    </xf>
    <xf numFmtId="44" fontId="2" fillId="2" borderId="15" xfId="2" applyFont="1" applyFill="1" applyBorder="1" applyAlignment="1">
      <alignment horizontal="right" vertical="center"/>
    </xf>
    <xf numFmtId="44" fontId="2" fillId="2" borderId="7" xfId="2" applyFont="1" applyFill="1" applyBorder="1" applyAlignment="1">
      <alignment horizontal="right" vertical="center"/>
    </xf>
  </cellXfs>
  <cellStyles count="3">
    <cellStyle name="Lien hypertexte" xfId="1" builtinId="8"/>
    <cellStyle name="Monétaire" xfId="2" builtinId="4"/>
    <cellStyle name="Normal" xfId="0" builtinId="0"/>
  </cellStyles>
  <dxfs count="43">
    <dxf>
      <font>
        <b val="0"/>
        <i val="0"/>
        <strike val="0"/>
        <condense val="0"/>
        <extend val="0"/>
        <outline val="0"/>
        <shadow val="0"/>
        <u val="none"/>
        <vertAlign val="baseline"/>
        <sz val="11"/>
        <color theme="1"/>
        <name val="Aptos Narrow"/>
        <family val="2"/>
        <scheme val="none"/>
      </font>
      <numFmt numFmtId="2" formatCode="0.00"/>
    </dxf>
    <dxf>
      <font>
        <b val="0"/>
        <i val="0"/>
        <strike val="0"/>
        <condense val="0"/>
        <extend val="0"/>
        <outline val="0"/>
        <shadow val="0"/>
        <u val="none"/>
        <vertAlign val="baseline"/>
        <sz val="11"/>
        <color theme="1"/>
        <name val="Aptos Narrow"/>
        <family val="2"/>
        <scheme val="none"/>
      </font>
      <numFmt numFmtId="4" formatCode="#,##0.00"/>
    </dxf>
    <dxf>
      <font>
        <b val="0"/>
        <i val="0"/>
        <strike val="0"/>
        <condense val="0"/>
        <extend val="0"/>
        <outline val="0"/>
        <shadow val="0"/>
        <u val="none"/>
        <vertAlign val="baseline"/>
        <sz val="11"/>
        <color theme="1"/>
        <name val="Aptos Narrow"/>
        <family val="2"/>
        <scheme val="none"/>
      </font>
      <numFmt numFmtId="3" formatCode="#,##0"/>
    </dxf>
    <dxf>
      <font>
        <b val="0"/>
        <i val="0"/>
        <strike val="0"/>
        <condense val="0"/>
        <extend val="0"/>
        <outline val="0"/>
        <shadow val="0"/>
        <u val="none"/>
        <vertAlign val="baseline"/>
        <sz val="11"/>
        <color theme="1"/>
        <name val="Aptos Narrow"/>
        <family val="2"/>
        <scheme val="none"/>
      </font>
    </dxf>
    <dxf>
      <font>
        <b val="0"/>
        <i val="0"/>
        <strike val="0"/>
        <condense val="0"/>
        <extend val="0"/>
        <outline val="0"/>
        <shadow val="0"/>
        <u val="none"/>
        <vertAlign val="baseline"/>
        <sz val="11"/>
        <color theme="1"/>
        <name val="Aptos Narrow"/>
        <family val="2"/>
        <scheme val="none"/>
      </font>
      <alignment horizontal="left" vertical="bottom" textRotation="0" wrapText="0" indent="0" justifyLastLine="0" shrinkToFit="0" readingOrder="0"/>
    </dxf>
    <dxf>
      <font>
        <b val="0"/>
        <i val="0"/>
        <strike val="0"/>
        <condense val="0"/>
        <extend val="0"/>
        <outline val="0"/>
        <shadow val="0"/>
        <u val="none"/>
        <vertAlign val="baseline"/>
        <sz val="11"/>
        <color theme="1"/>
        <name val="Aptos Narrow"/>
        <family val="2"/>
        <scheme val="none"/>
      </font>
    </dxf>
    <dxf>
      <font>
        <b val="0"/>
        <i val="0"/>
        <strike val="0"/>
        <condense val="0"/>
        <extend val="0"/>
        <outline val="0"/>
        <shadow val="0"/>
        <u val="none"/>
        <vertAlign val="baseline"/>
        <sz val="11"/>
        <color theme="1"/>
        <name val="Aptos Narrow"/>
        <family val="2"/>
        <scheme val="none"/>
      </font>
    </dxf>
    <dxf>
      <font>
        <b val="0"/>
        <i val="0"/>
        <strike val="0"/>
        <condense val="0"/>
        <extend val="0"/>
        <outline val="0"/>
        <shadow val="0"/>
        <u val="none"/>
        <vertAlign val="baseline"/>
        <sz val="11"/>
        <color theme="1"/>
        <name val="Aptos Narrow"/>
        <family val="2"/>
        <scheme val="none"/>
      </font>
    </dxf>
    <dxf>
      <font>
        <b val="0"/>
        <i val="0"/>
        <strike val="0"/>
        <condense val="0"/>
        <extend val="0"/>
        <outline val="0"/>
        <shadow val="0"/>
        <u val="none"/>
        <vertAlign val="baseline"/>
        <sz val="11"/>
        <color theme="1"/>
        <name val="Aptos Narrow"/>
        <family val="2"/>
        <scheme val="none"/>
      </font>
      <numFmt numFmtId="0" formatCode="General"/>
    </dxf>
    <dxf>
      <font>
        <b val="0"/>
        <i val="0"/>
        <strike val="0"/>
        <condense val="0"/>
        <extend val="0"/>
        <outline val="0"/>
        <shadow val="0"/>
        <u val="none"/>
        <vertAlign val="baseline"/>
        <sz val="11"/>
        <color theme="1"/>
        <name val="Aptos Narrow"/>
        <family val="2"/>
        <scheme val="none"/>
      </font>
    </dxf>
    <dxf>
      <font>
        <b val="0"/>
        <i val="0"/>
        <strike val="0"/>
        <condense val="0"/>
        <extend val="0"/>
        <outline val="0"/>
        <shadow val="0"/>
        <u val="none"/>
        <vertAlign val="baseline"/>
        <sz val="11"/>
        <color theme="1"/>
        <name val="Aptos Narrow"/>
        <family val="2"/>
        <scheme val="none"/>
      </font>
    </dxf>
    <dxf>
      <font>
        <b val="0"/>
        <i val="0"/>
        <strike val="0"/>
        <condense val="0"/>
        <extend val="0"/>
        <outline val="0"/>
        <shadow val="0"/>
        <u val="none"/>
        <vertAlign val="baseline"/>
        <sz val="11"/>
        <color theme="1"/>
        <name val="Aptos Narrow"/>
        <family val="2"/>
        <scheme val="none"/>
      </font>
    </dxf>
    <dxf>
      <font>
        <b val="0"/>
        <i val="0"/>
        <strike val="0"/>
        <condense val="0"/>
        <extend val="0"/>
        <outline val="0"/>
        <shadow val="0"/>
        <u val="none"/>
        <vertAlign val="baseline"/>
        <sz val="11"/>
        <color theme="1"/>
        <name val="Aptos Narrow"/>
        <family val="2"/>
        <scheme val="none"/>
      </font>
    </dxf>
    <dxf>
      <font>
        <b val="0"/>
        <i val="0"/>
        <strike val="0"/>
        <condense val="0"/>
        <extend val="0"/>
        <outline val="0"/>
        <shadow val="0"/>
        <u val="none"/>
        <vertAlign val="baseline"/>
        <sz val="11"/>
        <color theme="1"/>
        <name val="Aptos Narrow"/>
        <family val="2"/>
        <scheme val="none"/>
      </font>
    </dxf>
    <dxf>
      <font>
        <b val="0"/>
        <i val="0"/>
        <strike val="0"/>
        <condense val="0"/>
        <extend val="0"/>
        <outline val="0"/>
        <shadow val="0"/>
        <u val="none"/>
        <vertAlign val="baseline"/>
        <sz val="11"/>
        <color theme="1"/>
        <name val="Aptos Narrow"/>
        <family val="2"/>
        <scheme val="none"/>
      </font>
    </dxf>
    <dxf>
      <font>
        <b val="0"/>
        <i val="0"/>
        <strike val="0"/>
        <condense val="0"/>
        <extend val="0"/>
        <outline val="0"/>
        <shadow val="0"/>
        <u val="none"/>
        <vertAlign val="baseline"/>
        <sz val="11"/>
        <color theme="1"/>
        <name val="Aptos Narrow"/>
        <family val="2"/>
        <scheme val="none"/>
      </font>
    </dxf>
    <dxf>
      <font>
        <b val="0"/>
        <i val="0"/>
        <strike val="0"/>
        <condense val="0"/>
        <extend val="0"/>
        <outline val="0"/>
        <shadow val="0"/>
        <u val="none"/>
        <vertAlign val="baseline"/>
        <sz val="11"/>
        <color theme="1"/>
        <name val="Aptos Narrow"/>
        <family val="2"/>
        <scheme val="none"/>
      </font>
    </dxf>
    <dxf>
      <font>
        <b val="0"/>
        <i val="0"/>
        <strike val="0"/>
        <condense val="0"/>
        <extend val="0"/>
        <outline val="0"/>
        <shadow val="0"/>
        <u val="none"/>
        <vertAlign val="baseline"/>
        <sz val="11"/>
        <color theme="1"/>
        <name val="Aptos Narrow"/>
        <family val="2"/>
        <scheme val="none"/>
      </font>
    </dxf>
    <dxf>
      <font>
        <b val="0"/>
        <i val="0"/>
        <strike val="0"/>
        <condense val="0"/>
        <extend val="0"/>
        <outline val="0"/>
        <shadow val="0"/>
        <u val="none"/>
        <vertAlign val="baseline"/>
        <sz val="11"/>
        <color theme="1"/>
        <name val="Aptos Narrow"/>
        <family val="2"/>
        <scheme val="none"/>
      </font>
    </dxf>
    <dxf>
      <font>
        <b val="0"/>
        <i val="0"/>
        <strike val="0"/>
        <condense val="0"/>
        <extend val="0"/>
        <outline val="0"/>
        <shadow val="0"/>
        <u val="none"/>
        <vertAlign val="baseline"/>
        <sz val="11"/>
        <color theme="1"/>
        <name val="Aptos Narrow"/>
        <family val="2"/>
        <scheme val="none"/>
      </font>
    </dxf>
    <dxf>
      <font>
        <b val="0"/>
        <i val="0"/>
        <strike val="0"/>
        <condense val="0"/>
        <extend val="0"/>
        <outline val="0"/>
        <shadow val="0"/>
        <u val="none"/>
        <vertAlign val="baseline"/>
        <sz val="11"/>
        <color theme="1"/>
        <name val="Aptos Narrow"/>
        <family val="2"/>
        <scheme val="none"/>
      </font>
    </dxf>
    <dxf>
      <font>
        <b val="0"/>
        <i val="0"/>
        <strike val="0"/>
        <condense val="0"/>
        <extend val="0"/>
        <outline val="0"/>
        <shadow val="0"/>
        <u val="none"/>
        <vertAlign val="baseline"/>
        <sz val="11"/>
        <color theme="1"/>
        <name val="Aptos Narrow"/>
        <family val="2"/>
        <scheme val="none"/>
      </font>
    </dxf>
    <dxf>
      <font>
        <strike val="0"/>
        <outline val="0"/>
        <shadow val="0"/>
        <u val="no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strike val="0"/>
        <outline val="0"/>
        <shadow val="0"/>
        <u val="none"/>
        <sz val="9"/>
        <color theme="1"/>
        <name val="Aptos Narrow"/>
        <family val="2"/>
        <scheme val="none"/>
      </font>
    </dxf>
    <dxf>
      <font>
        <strike val="0"/>
        <outline val="0"/>
        <shadow val="0"/>
        <u val="none"/>
        <sz val="9"/>
        <color theme="1"/>
        <name val="Aptos Narrow"/>
        <family val="2"/>
        <scheme val="none"/>
      </font>
    </dxf>
    <dxf>
      <font>
        <strike val="0"/>
        <outline val="0"/>
        <shadow val="0"/>
        <u val="none"/>
        <sz val="9"/>
        <color theme="1"/>
        <name val="Aptos Narrow"/>
        <family val="2"/>
        <scheme val="none"/>
      </font>
    </dxf>
    <dxf>
      <font>
        <strike val="0"/>
        <outline val="0"/>
        <shadow val="0"/>
        <u val="no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s>
  <tableStyles count="0" defaultTableStyle="TableStyleMedium2" defaultPivotStyle="PivotStyleLight16"/>
  <colors>
    <mruColors>
      <color rgb="FFE2EFDA"/>
      <color rgb="FFFFCCCC"/>
      <color rgb="FFFF7C80"/>
      <color rgb="FF548235"/>
      <color rgb="FF00A05C"/>
      <color rgb="FF00372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iagrams/colors1.xml><?xml version="1.0" encoding="utf-8"?>
<dgm:colorsDef xmlns:dgm="http://schemas.openxmlformats.org/drawingml/2006/diagram" xmlns:a="http://schemas.openxmlformats.org/drawingml/2006/main" uniqueId="urn:microsoft.com/office/officeart/2005/8/colors/accent6_3">
  <dgm:title val=""/>
  <dgm:desc val=""/>
  <dgm:catLst>
    <dgm:cat type="accent6" pri="11300"/>
  </dgm:catLst>
  <dgm:styleLbl name="node0">
    <dgm:fillClrLst meth="repeat">
      <a:schemeClr val="accent6">
        <a:shade val="80000"/>
      </a:schemeClr>
    </dgm:fillClrLst>
    <dgm:linClrLst meth="repeat">
      <a:schemeClr val="lt1"/>
    </dgm:linClrLst>
    <dgm:effectClrLst/>
    <dgm:txLinClrLst/>
    <dgm:txFillClrLst/>
    <dgm:txEffectClrLst/>
  </dgm:styleLbl>
  <dgm:styleLbl name="node1">
    <dgm:fillClrLst>
      <a:schemeClr val="accent6">
        <a:shade val="80000"/>
      </a:schemeClr>
      <a:schemeClr val="accent6">
        <a:tint val="70000"/>
      </a:schemeClr>
    </dgm:fillClrLst>
    <dgm:linClrLst meth="repeat">
      <a:schemeClr val="lt1"/>
    </dgm:linClrLst>
    <dgm:effectClrLst/>
    <dgm:txLinClrLst/>
    <dgm:txFillClrLst/>
    <dgm:txEffectClrLst/>
  </dgm:styleLbl>
  <dgm:styleLbl name="alignNode1">
    <dgm:fillClrLst>
      <a:schemeClr val="accent6">
        <a:shade val="80000"/>
      </a:schemeClr>
      <a:schemeClr val="accent6">
        <a:tint val="70000"/>
      </a:schemeClr>
    </dgm:fillClrLst>
    <dgm:linClrLst>
      <a:schemeClr val="accent6">
        <a:shade val="80000"/>
      </a:schemeClr>
      <a:schemeClr val="accent6">
        <a:tint val="70000"/>
      </a:schemeClr>
    </dgm:linClrLst>
    <dgm:effectClrLst/>
    <dgm:txLinClrLst/>
    <dgm:txFillClrLst/>
    <dgm:txEffectClrLst/>
  </dgm:styleLbl>
  <dgm:styleLbl name="lnNode1">
    <dgm:fillClrLst>
      <a:schemeClr val="accent6">
        <a:shade val="80000"/>
      </a:schemeClr>
      <a:schemeClr val="accent6">
        <a:tint val="70000"/>
      </a:schemeClr>
    </dgm:fillClrLst>
    <dgm:linClrLst meth="repeat">
      <a:schemeClr val="lt1"/>
    </dgm:linClrLst>
    <dgm:effectClrLst/>
    <dgm:txLinClrLst/>
    <dgm:txFillClrLst/>
    <dgm:txEffectClrLst/>
  </dgm:styleLbl>
  <dgm:styleLbl name="vennNode1">
    <dgm:fillClrLst>
      <a:schemeClr val="accent6">
        <a:shade val="80000"/>
        <a:alpha val="50000"/>
      </a:schemeClr>
      <a:schemeClr val="accent6">
        <a:tint val="70000"/>
        <a:alpha val="50000"/>
      </a:schemeClr>
    </dgm:fillClrLst>
    <dgm:linClrLst meth="repeat">
      <a:schemeClr val="lt1"/>
    </dgm:linClrLst>
    <dgm:effectClrLst/>
    <dgm:txLinClrLst/>
    <dgm:txFillClrLst/>
    <dgm:txEffectClrLst/>
  </dgm:styleLbl>
  <dgm:styleLbl name="node2">
    <dgm:fillClrLst>
      <a:schemeClr val="accent6">
        <a:tint val="99000"/>
      </a:schemeClr>
    </dgm:fillClrLst>
    <dgm:linClrLst meth="repeat">
      <a:schemeClr val="lt1"/>
    </dgm:linClrLst>
    <dgm:effectClrLst/>
    <dgm:txLinClrLst/>
    <dgm:txFillClrLst/>
    <dgm:txEffectClrLst/>
  </dgm:styleLbl>
  <dgm:styleLbl name="node3">
    <dgm:fillClrLst>
      <a:schemeClr val="accent6">
        <a:tint val="80000"/>
      </a:schemeClr>
    </dgm:fillClrLst>
    <dgm:linClrLst meth="repeat">
      <a:schemeClr val="lt1"/>
    </dgm:linClrLst>
    <dgm:effectClrLst/>
    <dgm:txLinClrLst/>
    <dgm:txFillClrLst/>
    <dgm:txEffectClrLst/>
  </dgm:styleLbl>
  <dgm:styleLbl name="node4">
    <dgm:fillClrLst>
      <a:schemeClr val="accent6">
        <a:tint val="70000"/>
      </a:schemeClr>
    </dgm:fillClrLst>
    <dgm:linClrLst meth="repeat">
      <a:schemeClr val="lt1"/>
    </dgm:linClrLst>
    <dgm:effectClrLst/>
    <dgm:txLinClrLst/>
    <dgm:txFillClrLst/>
    <dgm:txEffectClrLst/>
  </dgm:styleLbl>
  <dgm:styleLbl name="fgImgPlace1">
    <dgm:fillClrLst>
      <a:schemeClr val="accent6">
        <a:tint val="50000"/>
      </a:schemeClr>
      <a:schemeClr val="accent6">
        <a:tint val="20000"/>
      </a:schemeClr>
    </dgm:fillClrLst>
    <dgm:linClrLst meth="repeat">
      <a:schemeClr val="lt1"/>
    </dgm:linClrLst>
    <dgm:effectClrLst/>
    <dgm:txLinClrLst/>
    <dgm:txFillClrLst meth="repeat">
      <a:schemeClr val="lt1"/>
    </dgm:txFillClrLst>
    <dgm:txEffectClrLst/>
  </dgm:styleLbl>
  <dgm:styleLbl name="alignImgPlace1">
    <dgm:fillClrLst>
      <a:schemeClr val="accent6">
        <a:tint val="50000"/>
      </a:schemeClr>
      <a:schemeClr val="accent6">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6">
        <a:tint val="50000"/>
      </a:schemeClr>
      <a:schemeClr val="accent6">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6">
        <a:shade val="90000"/>
      </a:schemeClr>
      <a:schemeClr val="accent6">
        <a:tint val="70000"/>
      </a:schemeClr>
    </dgm:fillClrLst>
    <dgm:linClrLst>
      <a:schemeClr val="accent6">
        <a:shade val="90000"/>
      </a:schemeClr>
      <a:schemeClr val="accent6">
        <a:tint val="70000"/>
      </a:schemeClr>
    </dgm:linClrLst>
    <dgm:effectClrLst/>
    <dgm:txLinClrLst/>
    <dgm:txFillClrLst/>
    <dgm:txEffectClrLst/>
  </dgm:styleLbl>
  <dgm:styleLbl name="fgSibTrans2D1">
    <dgm:fillClrLst>
      <a:schemeClr val="accent6">
        <a:shade val="90000"/>
      </a:schemeClr>
      <a:schemeClr val="accent6">
        <a:tint val="70000"/>
      </a:schemeClr>
    </dgm:fillClrLst>
    <dgm:linClrLst>
      <a:schemeClr val="accent6">
        <a:shade val="90000"/>
      </a:schemeClr>
      <a:schemeClr val="accent6">
        <a:tint val="70000"/>
      </a:schemeClr>
    </dgm:linClrLst>
    <dgm:effectClrLst/>
    <dgm:txLinClrLst/>
    <dgm:txFillClrLst meth="repeat">
      <a:schemeClr val="lt1"/>
    </dgm:txFillClrLst>
    <dgm:txEffectClrLst/>
  </dgm:styleLbl>
  <dgm:styleLbl name="bgSibTrans2D1">
    <dgm:fillClrLst>
      <a:schemeClr val="accent6">
        <a:shade val="90000"/>
      </a:schemeClr>
      <a:schemeClr val="accent6">
        <a:tint val="70000"/>
      </a:schemeClr>
    </dgm:fillClrLst>
    <dgm:linClrLst>
      <a:schemeClr val="accent6">
        <a:shade val="90000"/>
      </a:schemeClr>
      <a:schemeClr val="accent6">
        <a:tint val="70000"/>
      </a:schemeClr>
    </dgm:linClrLst>
    <dgm:effectClrLst/>
    <dgm:txLinClrLst/>
    <dgm:txFillClrLst meth="repeat">
      <a:schemeClr val="lt1"/>
    </dgm:txFillClrLst>
    <dgm:txEffectClrLst/>
  </dgm:styleLbl>
  <dgm:styleLbl name="sibTrans1D1">
    <dgm:fillClrLst>
      <a:schemeClr val="accent6">
        <a:shade val="90000"/>
      </a:schemeClr>
      <a:schemeClr val="accent6">
        <a:tint val="70000"/>
      </a:schemeClr>
    </dgm:fillClrLst>
    <dgm:linClrLst>
      <a:schemeClr val="accent6">
        <a:shade val="90000"/>
      </a:schemeClr>
      <a:schemeClr val="accent6">
        <a:tint val="70000"/>
      </a:schemeClr>
    </dgm:linClrLst>
    <dgm:effectClrLst/>
    <dgm:txLinClrLst/>
    <dgm:txFillClrLst meth="repeat">
      <a:schemeClr val="tx1"/>
    </dgm:txFillClrLst>
    <dgm:txEffectClrLst/>
  </dgm:styleLbl>
  <dgm:styleLbl name="callout">
    <dgm:fillClrLst meth="repeat">
      <a:schemeClr val="accent6"/>
    </dgm:fillClrLst>
    <dgm:linClrLst meth="repeat">
      <a:schemeClr val="accent6"/>
    </dgm:linClrLst>
    <dgm:effectClrLst/>
    <dgm:txLinClrLst/>
    <dgm:txFillClrLst meth="repeat">
      <a:schemeClr val="tx1"/>
    </dgm:txFillClrLst>
    <dgm:txEffectClrLst/>
  </dgm:styleLbl>
  <dgm:styleLbl name="asst0">
    <dgm:fillClrLst meth="repeat">
      <a:schemeClr val="accent6">
        <a:shade val="80000"/>
      </a:schemeClr>
    </dgm:fillClrLst>
    <dgm:linClrLst meth="repeat">
      <a:schemeClr val="lt1"/>
    </dgm:linClrLst>
    <dgm:effectClrLst/>
    <dgm:txLinClrLst/>
    <dgm:txFillClrLst/>
    <dgm:txEffectClrLst/>
  </dgm:styleLbl>
  <dgm:styleLbl name="asst1">
    <dgm:fillClrLst meth="repeat">
      <a:schemeClr val="accent6">
        <a:shade val="80000"/>
      </a:schemeClr>
    </dgm:fillClrLst>
    <dgm:linClrLst meth="repeat">
      <a:schemeClr val="lt1"/>
    </dgm:linClrLst>
    <dgm:effectClrLst/>
    <dgm:txLinClrLst/>
    <dgm:txFillClrLst/>
    <dgm:txEffectClrLst/>
  </dgm:styleLbl>
  <dgm:styleLbl name="asst2">
    <dgm:fillClrLst>
      <a:schemeClr val="accent6">
        <a:tint val="99000"/>
      </a:schemeClr>
    </dgm:fillClrLst>
    <dgm:linClrLst meth="repeat">
      <a:schemeClr val="lt1"/>
    </dgm:linClrLst>
    <dgm:effectClrLst/>
    <dgm:txLinClrLst/>
    <dgm:txFillClrLst/>
    <dgm:txEffectClrLst/>
  </dgm:styleLbl>
  <dgm:styleLbl name="asst3">
    <dgm:fillClrLst>
      <a:schemeClr val="accent6">
        <a:tint val="80000"/>
      </a:schemeClr>
    </dgm:fillClrLst>
    <dgm:linClrLst meth="repeat">
      <a:schemeClr val="lt1"/>
    </dgm:linClrLst>
    <dgm:effectClrLst/>
    <dgm:txLinClrLst/>
    <dgm:txFillClrLst/>
    <dgm:txEffectClrLst/>
  </dgm:styleLbl>
  <dgm:styleLbl name="asst4">
    <dgm:fillClrLst>
      <a:schemeClr val="accent6">
        <a:tint val="70000"/>
      </a:schemeClr>
    </dgm:fillClrLst>
    <dgm:linClrLst meth="repeat">
      <a:schemeClr val="lt1"/>
    </dgm:linClrLst>
    <dgm:effectClrLst/>
    <dgm:txLinClrLst/>
    <dgm:txFillClrLst/>
    <dgm:txEffectClrLst/>
  </dgm:styleLbl>
  <dgm:styleLbl name="parChTrans2D1">
    <dgm:fillClrLst meth="repeat">
      <a:schemeClr val="accent6">
        <a:tint val="60000"/>
      </a:schemeClr>
    </dgm:fillClrLst>
    <dgm:linClrLst meth="repeat">
      <a:schemeClr val="accent6">
        <a:tint val="60000"/>
      </a:schemeClr>
    </dgm:linClrLst>
    <dgm:effectClrLst/>
    <dgm:txLinClrLst/>
    <dgm:txFillClrLst meth="repeat">
      <a:schemeClr val="lt1"/>
    </dgm:txFillClrLst>
    <dgm:txEffectClrLst/>
  </dgm:styleLbl>
  <dgm:styleLbl name="parChTrans2D2">
    <dgm:fillClrLst meth="repeat">
      <a:schemeClr val="accent6">
        <a:tint val="90000"/>
      </a:schemeClr>
    </dgm:fillClrLst>
    <dgm:linClrLst meth="repeat">
      <a:schemeClr val="accent6">
        <a:tint val="90000"/>
      </a:schemeClr>
    </dgm:linClrLst>
    <dgm:effectClrLst/>
    <dgm:txLinClrLst/>
    <dgm:txFillClrLst/>
    <dgm:txEffectClrLst/>
  </dgm:styleLbl>
  <dgm:styleLbl name="parChTrans2D3">
    <dgm:fillClrLst meth="repeat">
      <a:schemeClr val="accent6">
        <a:tint val="70000"/>
      </a:schemeClr>
    </dgm:fillClrLst>
    <dgm:linClrLst meth="repeat">
      <a:schemeClr val="accent6">
        <a:tint val="70000"/>
      </a:schemeClr>
    </dgm:linClrLst>
    <dgm:effectClrLst/>
    <dgm:txLinClrLst/>
    <dgm:txFillClrLst/>
    <dgm:txEffectClrLst/>
  </dgm:styleLbl>
  <dgm:styleLbl name="parChTrans2D4">
    <dgm:fillClrLst meth="repeat">
      <a:schemeClr val="accent6">
        <a:tint val="50000"/>
      </a:schemeClr>
    </dgm:fillClrLst>
    <dgm:linClrLst meth="repeat">
      <a:schemeClr val="accent6">
        <a:tint val="50000"/>
      </a:schemeClr>
    </dgm:linClrLst>
    <dgm:effectClrLst/>
    <dgm:txLinClrLst/>
    <dgm:txFillClrLst meth="repeat">
      <a:schemeClr val="lt1"/>
    </dgm:txFillClrLst>
    <dgm:txEffectClrLst/>
  </dgm:styleLbl>
  <dgm:styleLbl name="parChTrans1D1">
    <dgm:fillClrLst meth="repeat">
      <a:schemeClr val="accent6">
        <a:shade val="80000"/>
      </a:schemeClr>
    </dgm:fillClrLst>
    <dgm:linClrLst meth="repeat">
      <a:schemeClr val="accent6">
        <a:shade val="80000"/>
      </a:schemeClr>
    </dgm:linClrLst>
    <dgm:effectClrLst/>
    <dgm:txLinClrLst/>
    <dgm:txFillClrLst meth="repeat">
      <a:schemeClr val="tx1"/>
    </dgm:txFillClrLst>
    <dgm:txEffectClrLst/>
  </dgm:styleLbl>
  <dgm:styleLbl name="parChTrans1D2">
    <dgm:fillClrLst meth="repeat">
      <a:schemeClr val="accent6">
        <a:tint val="99000"/>
      </a:schemeClr>
    </dgm:fillClrLst>
    <dgm:linClrLst meth="repeat">
      <a:schemeClr val="accent6">
        <a:tint val="99000"/>
      </a:schemeClr>
    </dgm:linClrLst>
    <dgm:effectClrLst/>
    <dgm:txLinClrLst/>
    <dgm:txFillClrLst meth="repeat">
      <a:schemeClr val="tx1"/>
    </dgm:txFillClrLst>
    <dgm:txEffectClrLst/>
  </dgm:styleLbl>
  <dgm:styleLbl name="parChTrans1D3">
    <dgm:fillClrLst meth="repeat">
      <a:schemeClr val="accent6">
        <a:tint val="80000"/>
      </a:schemeClr>
    </dgm:fillClrLst>
    <dgm:linClrLst meth="repeat">
      <a:schemeClr val="accent6">
        <a:tint val="80000"/>
      </a:schemeClr>
    </dgm:linClrLst>
    <dgm:effectClrLst/>
    <dgm:txLinClrLst/>
    <dgm:txFillClrLst meth="repeat">
      <a:schemeClr val="tx1"/>
    </dgm:txFillClrLst>
    <dgm:txEffectClrLst/>
  </dgm:styleLbl>
  <dgm:styleLbl name="parChTrans1D4">
    <dgm:fillClrLst meth="repeat">
      <a:schemeClr val="accent6">
        <a:tint val="70000"/>
      </a:schemeClr>
    </dgm:fillClrLst>
    <dgm:linClrLst meth="repeat">
      <a:schemeClr val="accent6">
        <a:tint val="70000"/>
      </a:schemeClr>
    </dgm:linClrLst>
    <dgm:effectClrLst/>
    <dgm:txLinClrLst/>
    <dgm:txFillClrLst meth="repeat">
      <a:schemeClr val="tx1"/>
    </dgm:txFillClrLst>
    <dgm:txEffectClrLst/>
  </dgm:styleLbl>
  <dgm:styleLbl name="fgAcc1">
    <dgm:fillClrLst meth="repeat">
      <a:schemeClr val="lt1">
        <a:alpha val="90000"/>
      </a:schemeClr>
    </dgm:fillClrLst>
    <dgm:linClrLst>
      <a:schemeClr val="accent6">
        <a:shade val="80000"/>
      </a:schemeClr>
      <a:schemeClr val="accent6">
        <a:tint val="70000"/>
      </a:schemeClr>
    </dgm:linClrLst>
    <dgm:effectClrLst/>
    <dgm:txLinClrLst/>
    <dgm:txFillClrLst meth="repeat">
      <a:schemeClr val="dk1"/>
    </dgm:txFillClrLst>
    <dgm:txEffectClrLst/>
  </dgm:styleLbl>
  <dgm:styleLbl name="conFgAcc1">
    <dgm:fillClrLst meth="repeat">
      <a:schemeClr val="lt1">
        <a:alpha val="90000"/>
      </a:schemeClr>
    </dgm:fillClrLst>
    <dgm:linClrLst>
      <a:schemeClr val="accent6">
        <a:shade val="80000"/>
      </a:schemeClr>
      <a:schemeClr val="accent6">
        <a:tint val="70000"/>
      </a:schemeClr>
    </dgm:linClrLst>
    <dgm:effectClrLst/>
    <dgm:txLinClrLst/>
    <dgm:txFillClrLst meth="repeat">
      <a:schemeClr val="dk1"/>
    </dgm:txFillClrLst>
    <dgm:txEffectClrLst/>
  </dgm:styleLbl>
  <dgm:styleLbl name="alignAcc1">
    <dgm:fillClrLst meth="repeat">
      <a:schemeClr val="lt1">
        <a:alpha val="90000"/>
      </a:schemeClr>
    </dgm:fillClrLst>
    <dgm:linClrLst>
      <a:schemeClr val="accent6">
        <a:shade val="80000"/>
      </a:schemeClr>
      <a:schemeClr val="accent6">
        <a:tint val="70000"/>
      </a:schemeClr>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6"/>
    </dgm:linClrLst>
    <dgm:effectClrLst/>
    <dgm:txLinClrLst/>
    <dgm:txFillClrLst meth="repeat">
      <a:schemeClr val="dk1"/>
    </dgm:txFillClrLst>
    <dgm:txEffectClrLst/>
  </dgm:styleLbl>
  <dgm:styleLbl name="bgAcc1">
    <dgm:fillClrLst meth="repeat">
      <a:schemeClr val="lt1">
        <a:alpha val="90000"/>
      </a:schemeClr>
    </dgm:fillClrLst>
    <dgm:linClrLst>
      <a:schemeClr val="accent6">
        <a:shade val="80000"/>
      </a:schemeClr>
      <a:schemeClr val="accent6">
        <a:tint val="70000"/>
      </a:schemeClr>
    </dgm:linClrLst>
    <dgm:effectClrLst/>
    <dgm:txLinClrLst/>
    <dgm:txFillClrLst meth="repeat">
      <a:schemeClr val="dk1"/>
    </dgm:txFillClrLst>
    <dgm:txEffectClrLst/>
  </dgm:styleLbl>
  <dgm:styleLbl name="solidFgAcc1">
    <dgm:fillClrLst meth="repeat">
      <a:schemeClr val="lt1"/>
    </dgm:fillClrLst>
    <dgm:linClrLst>
      <a:schemeClr val="accent6">
        <a:shade val="80000"/>
      </a:schemeClr>
      <a:schemeClr val="accent6">
        <a:tint val="70000"/>
      </a:schemeClr>
    </dgm:linClrLst>
    <dgm:effectClrLst/>
    <dgm:txLinClrLst/>
    <dgm:txFillClrLst meth="repeat">
      <a:schemeClr val="dk1"/>
    </dgm:txFillClrLst>
    <dgm:txEffectClrLst/>
  </dgm:styleLbl>
  <dgm:styleLbl name="solidAlignAcc1">
    <dgm:fillClrLst meth="repeat">
      <a:schemeClr val="lt1"/>
    </dgm:fillClrLst>
    <dgm:linClrLst meth="repeat">
      <a:schemeClr val="accent6"/>
    </dgm:linClrLst>
    <dgm:effectClrLst/>
    <dgm:txLinClrLst/>
    <dgm:txFillClrLst meth="repeat">
      <a:schemeClr val="dk1"/>
    </dgm:txFillClrLst>
    <dgm:txEffectClrLst/>
  </dgm:styleLbl>
  <dgm:styleLbl name="solidBgAcc1">
    <dgm:fillClrLst meth="repeat">
      <a:schemeClr val="lt1"/>
    </dgm:fillClrLst>
    <dgm:linClrLst meth="repeat">
      <a:schemeClr val="accent6"/>
    </dgm:linClrLst>
    <dgm:effectClrLst/>
    <dgm:txLinClrLst/>
    <dgm:txFillClrLst meth="repeat">
      <a:schemeClr val="dk1"/>
    </dgm:txFillClrLst>
    <dgm:txEffectClrLst/>
  </dgm:styleLbl>
  <dgm:styleLbl name="fgAccFollowNode1">
    <dgm:fillClrLst meth="repeat">
      <a:schemeClr val="accent6">
        <a:alpha val="90000"/>
        <a:tint val="40000"/>
      </a:schemeClr>
    </dgm:fillClrLst>
    <dgm:linClrLst meth="repeat">
      <a:schemeClr val="accent6">
        <a:alpha val="90000"/>
        <a:tint val="40000"/>
      </a:schemeClr>
    </dgm:linClrLst>
    <dgm:effectClrLst/>
    <dgm:txLinClrLst/>
    <dgm:txFillClrLst meth="repeat">
      <a:schemeClr val="dk1"/>
    </dgm:txFillClrLst>
    <dgm:txEffectClrLst/>
  </dgm:styleLbl>
  <dgm:styleLbl name="alignAccFollowNode1">
    <dgm:fillClrLst meth="repeat">
      <a:schemeClr val="accent6">
        <a:alpha val="90000"/>
        <a:tint val="40000"/>
      </a:schemeClr>
    </dgm:fillClrLst>
    <dgm:linClrLst meth="repeat">
      <a:schemeClr val="accent6">
        <a:alpha val="90000"/>
        <a:tint val="40000"/>
      </a:schemeClr>
    </dgm:linClrLst>
    <dgm:effectClrLst/>
    <dgm:txLinClrLst/>
    <dgm:txFillClrLst meth="repeat">
      <a:schemeClr val="dk1"/>
    </dgm:txFillClrLst>
    <dgm:txEffectClrLst/>
  </dgm:styleLbl>
  <dgm:styleLbl name="bgAccFollowNode1">
    <dgm:fillClrLst meth="repeat">
      <a:schemeClr val="accent6">
        <a:alpha val="90000"/>
        <a:tint val="40000"/>
      </a:schemeClr>
    </dgm:fillClrLst>
    <dgm:linClrLst meth="repeat">
      <a:schemeClr val="lt1"/>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6">
        <a:shade val="80000"/>
      </a:schemeClr>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6">
        <a:tint val="99000"/>
      </a:schemeClr>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6">
        <a:tint val="80000"/>
      </a:schemeClr>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6">
        <a:tint val="70000"/>
      </a:schemeClr>
    </dgm:linClrLst>
    <dgm:effectClrLst/>
    <dgm:txLinClrLst/>
    <dgm:txFillClrLst meth="repeat">
      <a:schemeClr val="dk1"/>
    </dgm:txFillClrLst>
    <dgm:txEffectClrLst/>
  </dgm:styleLbl>
  <dgm:styleLbl name="bgShp">
    <dgm:fillClrLst meth="repeat">
      <a:schemeClr val="accent6">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6">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6">
        <a:tint val="50000"/>
        <a:alpha val="40000"/>
      </a:schemeClr>
    </dgm:fillClrLst>
    <dgm:linClrLst meth="repeat">
      <a:schemeClr val="accent6"/>
    </dgm:linClrLst>
    <dgm:effectClrLst/>
    <dgm:txLinClrLst/>
    <dgm:txFillClrLst meth="repeat">
      <a:schemeClr val="lt1"/>
    </dgm:txFillClrLst>
    <dgm:txEffectClrLst/>
  </dgm:styleLbl>
  <dgm:styleLbl name="fgShp">
    <dgm:fillClrLst meth="repeat">
      <a:schemeClr val="accent6">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465B0966-6109-45C4-AEC4-35EE0DAC50DE}" type="doc">
      <dgm:prSet loTypeId="urn:microsoft.com/office/officeart/2005/8/layout/equation1" loCatId="process" qsTypeId="urn:microsoft.com/office/officeart/2005/8/quickstyle/simple1" qsCatId="simple" csTypeId="urn:microsoft.com/office/officeart/2005/8/colors/accent6_3" csCatId="accent6" phldr="1"/>
      <dgm:spPr/>
    </dgm:pt>
    <dgm:pt modelId="{7EFCF096-60F0-48C0-91E8-C48F67ED7FEC}">
      <dgm:prSet phldrT="[Texte]" custT="1"/>
      <dgm:spPr/>
      <dgm:t>
        <a:bodyPr/>
        <a:lstStyle/>
        <a:p>
          <a:pPr algn="l">
            <a:buNone/>
          </a:pPr>
          <a:r>
            <a:rPr lang="fr-CA" sz="1000" b="1" dirty="0">
              <a:latin typeface="Arial" panose="020B0604020202020204" pitchFamily="34" charset="0"/>
              <a:cs typeface="Arial" panose="020B0604020202020204" pitchFamily="34" charset="0"/>
            </a:rPr>
            <a:t>Réclamation:</a:t>
          </a:r>
        </a:p>
      </dgm:t>
    </dgm:pt>
    <dgm:pt modelId="{59ABF9E4-0B46-48F6-B0FC-1971E62780F7}" type="parTrans" cxnId="{CFF525E0-274E-445F-94F3-472BB74B9A5E}">
      <dgm:prSet/>
      <dgm:spPr/>
      <dgm:t>
        <a:bodyPr/>
        <a:lstStyle/>
        <a:p>
          <a:endParaRPr lang="fr-CA" sz="1000">
            <a:latin typeface="Arial" panose="020B0604020202020204" pitchFamily="34" charset="0"/>
            <a:cs typeface="Arial" panose="020B0604020202020204" pitchFamily="34" charset="0"/>
          </a:endParaRPr>
        </a:p>
      </dgm:t>
    </dgm:pt>
    <dgm:pt modelId="{F6DA8E4E-160B-47D9-AADD-16BC9AFF406F}" type="sibTrans" cxnId="{CFF525E0-274E-445F-94F3-472BB74B9A5E}">
      <dgm:prSet custT="1"/>
      <dgm:spPr/>
      <dgm:t>
        <a:bodyPr/>
        <a:lstStyle/>
        <a:p>
          <a:endParaRPr lang="fr-CA" sz="1000" dirty="0">
            <a:latin typeface="Arial" panose="020B0604020202020204" pitchFamily="34" charset="0"/>
            <a:cs typeface="Arial" panose="020B0604020202020204" pitchFamily="34" charset="0"/>
          </a:endParaRPr>
        </a:p>
      </dgm:t>
    </dgm:pt>
    <dgm:pt modelId="{E12AF40F-2EDE-4DAC-837E-CF2D996D8DEC}">
      <dgm:prSet phldrT="[Texte]" custT="1"/>
      <dgm:spPr/>
      <dgm:t>
        <a:bodyPr/>
        <a:lstStyle/>
        <a:p>
          <a:r>
            <a:rPr lang="fr-CA" sz="1000" b="1" dirty="0">
              <a:latin typeface="Arial" panose="020B0604020202020204" pitchFamily="34" charset="0"/>
              <a:cs typeface="Arial" panose="020B0604020202020204" pitchFamily="34" charset="0"/>
            </a:rPr>
            <a:t>Déduction :</a:t>
          </a:r>
        </a:p>
      </dgm:t>
    </dgm:pt>
    <dgm:pt modelId="{FB0290FD-9CEC-40AD-A41D-722B33A853B1}" type="parTrans" cxnId="{32E66465-598B-43A4-8D6B-FA3E50CD0C9D}">
      <dgm:prSet/>
      <dgm:spPr/>
      <dgm:t>
        <a:bodyPr/>
        <a:lstStyle/>
        <a:p>
          <a:endParaRPr lang="fr-CA" sz="1000">
            <a:latin typeface="Arial" panose="020B0604020202020204" pitchFamily="34" charset="0"/>
            <a:cs typeface="Arial" panose="020B0604020202020204" pitchFamily="34" charset="0"/>
          </a:endParaRPr>
        </a:p>
      </dgm:t>
    </dgm:pt>
    <dgm:pt modelId="{40BDA98A-2E31-4D60-AF1A-2D12A82FC236}" type="sibTrans" cxnId="{32E66465-598B-43A4-8D6B-FA3E50CD0C9D}">
      <dgm:prSet custT="1"/>
      <dgm:spPr/>
      <dgm:t>
        <a:bodyPr/>
        <a:lstStyle/>
        <a:p>
          <a:endParaRPr lang="fr-CA" sz="1000">
            <a:latin typeface="Arial" panose="020B0604020202020204" pitchFamily="34" charset="0"/>
            <a:cs typeface="Arial" panose="020B0604020202020204" pitchFamily="34" charset="0"/>
          </a:endParaRPr>
        </a:p>
      </dgm:t>
    </dgm:pt>
    <dgm:pt modelId="{B255B510-7B79-45D7-A40C-1149C6C16192}">
      <dgm:prSet phldrT="[Texte]" custT="1"/>
      <dgm:spPr/>
      <dgm:t>
        <a:bodyPr/>
        <a:lstStyle/>
        <a:p>
          <a:r>
            <a:rPr lang="fr-CA" sz="1000" dirty="0">
              <a:latin typeface="Arial" panose="020B0604020202020204" pitchFamily="34" charset="0"/>
              <a:cs typeface="Arial" panose="020B0604020202020204" pitchFamily="34" charset="0"/>
            </a:rPr>
            <a:t>Bacs et pièces pour </a:t>
          </a:r>
          <a:r>
            <a:rPr lang="fr-CA" sz="1000" u="sng" dirty="0">
              <a:latin typeface="Arial" panose="020B0604020202020204" pitchFamily="34" charset="0"/>
              <a:cs typeface="Arial" panose="020B0604020202020204" pitchFamily="34" charset="0"/>
            </a:rPr>
            <a:t>les clientèles non admissibles et bris relatifs à une pratique fautive </a:t>
          </a:r>
        </a:p>
      </dgm:t>
    </dgm:pt>
    <dgm:pt modelId="{4BEF6866-E379-4649-9A0E-1DBCE97CF4EC}" type="parTrans" cxnId="{C6796044-F54F-42FF-9068-BF86334DBD7A}">
      <dgm:prSet/>
      <dgm:spPr/>
      <dgm:t>
        <a:bodyPr/>
        <a:lstStyle/>
        <a:p>
          <a:endParaRPr lang="fr-CA" sz="1000">
            <a:latin typeface="Arial" panose="020B0604020202020204" pitchFamily="34" charset="0"/>
            <a:cs typeface="Arial" panose="020B0604020202020204" pitchFamily="34" charset="0"/>
          </a:endParaRPr>
        </a:p>
      </dgm:t>
    </dgm:pt>
    <dgm:pt modelId="{1A8BD8F2-7DAF-4E01-ABFE-E5EB04B06163}" type="sibTrans" cxnId="{C6796044-F54F-42FF-9068-BF86334DBD7A}">
      <dgm:prSet/>
      <dgm:spPr/>
      <dgm:t>
        <a:bodyPr/>
        <a:lstStyle/>
        <a:p>
          <a:endParaRPr lang="fr-CA" sz="1000">
            <a:latin typeface="Arial" panose="020B0604020202020204" pitchFamily="34" charset="0"/>
            <a:cs typeface="Arial" panose="020B0604020202020204" pitchFamily="34" charset="0"/>
          </a:endParaRPr>
        </a:p>
      </dgm:t>
    </dgm:pt>
    <dgm:pt modelId="{9DB3A664-160A-495D-8AA0-DDEDA51848CC}">
      <dgm:prSet phldrT="[Texte]" custT="1"/>
      <dgm:spPr/>
      <dgm:t>
        <a:bodyPr/>
        <a:lstStyle/>
        <a:p>
          <a:r>
            <a:rPr lang="fr-CA" sz="1000" b="1" dirty="0">
              <a:latin typeface="Arial" panose="020B0604020202020204" pitchFamily="34" charset="0"/>
              <a:cs typeface="Arial" panose="020B0604020202020204" pitchFamily="34" charset="0"/>
            </a:rPr>
            <a:t>Remboursement</a:t>
          </a:r>
          <a:br>
            <a:rPr lang="fr-CA" sz="1000" b="1" dirty="0">
              <a:latin typeface="Arial" panose="020B0604020202020204" pitchFamily="34" charset="0"/>
              <a:cs typeface="Arial" panose="020B0604020202020204" pitchFamily="34" charset="0"/>
            </a:rPr>
          </a:br>
          <a:r>
            <a:rPr lang="fr-CA" sz="1000" b="1" dirty="0">
              <a:latin typeface="Arial" panose="020B0604020202020204" pitchFamily="34" charset="0"/>
              <a:cs typeface="Arial" panose="020B0604020202020204" pitchFamily="34" charset="0"/>
            </a:rPr>
            <a:t>ou</a:t>
          </a:r>
          <a:br>
            <a:rPr lang="fr-CA" sz="1000" b="1" dirty="0">
              <a:latin typeface="Arial" panose="020B0604020202020204" pitchFamily="34" charset="0"/>
              <a:cs typeface="Arial" panose="020B0604020202020204" pitchFamily="34" charset="0"/>
            </a:rPr>
          </a:br>
          <a:r>
            <a:rPr lang="fr-CA" sz="1000" b="1" dirty="0">
              <a:latin typeface="Arial" panose="020B0604020202020204" pitchFamily="34" charset="0"/>
              <a:cs typeface="Arial" panose="020B0604020202020204" pitchFamily="34" charset="0"/>
            </a:rPr>
            <a:t>(Versement )</a:t>
          </a:r>
        </a:p>
      </dgm:t>
    </dgm:pt>
    <dgm:pt modelId="{801A248E-D66A-4EE5-B5DB-C3134474F9EE}" type="parTrans" cxnId="{50000508-2B18-426A-9E7D-30C0BF9BDD0C}">
      <dgm:prSet/>
      <dgm:spPr/>
      <dgm:t>
        <a:bodyPr/>
        <a:lstStyle/>
        <a:p>
          <a:endParaRPr lang="fr-CA" sz="1000">
            <a:latin typeface="Arial" panose="020B0604020202020204" pitchFamily="34" charset="0"/>
            <a:cs typeface="Arial" panose="020B0604020202020204" pitchFamily="34" charset="0"/>
          </a:endParaRPr>
        </a:p>
      </dgm:t>
    </dgm:pt>
    <dgm:pt modelId="{FBA19162-2B94-404C-95CC-A0C69448725F}" type="sibTrans" cxnId="{50000508-2B18-426A-9E7D-30C0BF9BDD0C}">
      <dgm:prSet/>
      <dgm:spPr/>
      <dgm:t>
        <a:bodyPr/>
        <a:lstStyle/>
        <a:p>
          <a:endParaRPr lang="fr-CA" sz="1000">
            <a:latin typeface="Arial" panose="020B0604020202020204" pitchFamily="34" charset="0"/>
            <a:cs typeface="Arial" panose="020B0604020202020204" pitchFamily="34" charset="0"/>
          </a:endParaRPr>
        </a:p>
      </dgm:t>
    </dgm:pt>
    <dgm:pt modelId="{FF9A4DA4-25C3-47D4-86AD-D28AB80644AA}">
      <dgm:prSet phldrT="[Texte]" custT="1"/>
      <dgm:spPr/>
      <dgm:t>
        <a:bodyPr/>
        <a:lstStyle/>
        <a:p>
          <a:pPr algn="l">
            <a:buFont typeface="Arial" panose="020B0604020202020204" pitchFamily="34" charset="0"/>
            <a:buChar char="•"/>
          </a:pPr>
          <a:r>
            <a:rPr lang="fr-CA" sz="1000" dirty="0">
              <a:latin typeface="Arial" panose="020B0604020202020204" pitchFamily="34" charset="0"/>
              <a:cs typeface="Arial" panose="020B0604020202020204" pitchFamily="34" charset="0"/>
            </a:rPr>
            <a:t>pour </a:t>
          </a:r>
          <a:r>
            <a:rPr lang="fr-CA" sz="1000">
              <a:latin typeface="Arial" panose="020B0604020202020204" pitchFamily="34" charset="0"/>
              <a:cs typeface="Arial" panose="020B0604020202020204" pitchFamily="34" charset="0"/>
            </a:rPr>
            <a:t>les services rendus </a:t>
          </a:r>
          <a:r>
            <a:rPr lang="fr-CA" sz="1000" dirty="0">
              <a:latin typeface="Arial" panose="020B0604020202020204" pitchFamily="34" charset="0"/>
              <a:cs typeface="Arial" panose="020B0604020202020204" pitchFamily="34" charset="0"/>
            </a:rPr>
            <a:t>pour les </a:t>
          </a:r>
          <a:r>
            <a:rPr lang="fr-CA" sz="1000" u="sng" dirty="0">
              <a:latin typeface="Arial" panose="020B0604020202020204" pitchFamily="34" charset="0"/>
              <a:cs typeface="Arial" panose="020B0604020202020204" pitchFamily="34" charset="0"/>
            </a:rPr>
            <a:t>clientèles admissibles seulement</a:t>
          </a:r>
        </a:p>
      </dgm:t>
    </dgm:pt>
    <dgm:pt modelId="{D45FE76A-1236-449E-BCD5-4AF7E9DF631E}" type="parTrans" cxnId="{5A5509FB-AE86-43D2-81E9-1A6EA4C2C09F}">
      <dgm:prSet/>
      <dgm:spPr/>
      <dgm:t>
        <a:bodyPr/>
        <a:lstStyle/>
        <a:p>
          <a:endParaRPr lang="fr-CA" sz="1000">
            <a:latin typeface="Arial" panose="020B0604020202020204" pitchFamily="34" charset="0"/>
            <a:cs typeface="Arial" panose="020B0604020202020204" pitchFamily="34" charset="0"/>
          </a:endParaRPr>
        </a:p>
      </dgm:t>
    </dgm:pt>
    <dgm:pt modelId="{395DB909-1115-488A-BED6-6C96C4DEB5B0}" type="sibTrans" cxnId="{5A5509FB-AE86-43D2-81E9-1A6EA4C2C09F}">
      <dgm:prSet/>
      <dgm:spPr/>
      <dgm:t>
        <a:bodyPr/>
        <a:lstStyle/>
        <a:p>
          <a:endParaRPr lang="fr-CA" sz="1000">
            <a:latin typeface="Arial" panose="020B0604020202020204" pitchFamily="34" charset="0"/>
            <a:cs typeface="Arial" panose="020B0604020202020204" pitchFamily="34" charset="0"/>
          </a:endParaRPr>
        </a:p>
      </dgm:t>
    </dgm:pt>
    <dgm:pt modelId="{3F8C4A28-989C-4CFD-8429-347496CE8423}" type="pres">
      <dgm:prSet presAssocID="{465B0966-6109-45C4-AEC4-35EE0DAC50DE}" presName="linearFlow" presStyleCnt="0">
        <dgm:presLayoutVars>
          <dgm:dir/>
          <dgm:resizeHandles val="exact"/>
        </dgm:presLayoutVars>
      </dgm:prSet>
      <dgm:spPr/>
    </dgm:pt>
    <dgm:pt modelId="{43693AFD-ED21-486F-85E9-3192E044C0A5}" type="pres">
      <dgm:prSet presAssocID="{7EFCF096-60F0-48C0-91E8-C48F67ED7FEC}" presName="node" presStyleLbl="node1" presStyleIdx="0" presStyleCnt="3" custScaleX="177282" custScaleY="169004" custLinFactNeighborX="17466">
        <dgm:presLayoutVars>
          <dgm:bulletEnabled val="1"/>
        </dgm:presLayoutVars>
      </dgm:prSet>
      <dgm:spPr/>
    </dgm:pt>
    <dgm:pt modelId="{5B9BE063-3F73-4FE9-A3E2-B1B91C61DC3D}" type="pres">
      <dgm:prSet presAssocID="{F6DA8E4E-160B-47D9-AADD-16BC9AFF406F}" presName="spacerL" presStyleCnt="0"/>
      <dgm:spPr/>
    </dgm:pt>
    <dgm:pt modelId="{F947EE6B-0750-4EB9-BC9F-9AA066E21F0C}" type="pres">
      <dgm:prSet presAssocID="{F6DA8E4E-160B-47D9-AADD-16BC9AFF406F}" presName="sibTrans" presStyleLbl="sibTrans2D1" presStyleIdx="0" presStyleCnt="2"/>
      <dgm:spPr>
        <a:prstGeom prst="mathMinus">
          <a:avLst/>
        </a:prstGeom>
      </dgm:spPr>
    </dgm:pt>
    <dgm:pt modelId="{59C7BF2F-59D5-4048-A737-D9515E089546}" type="pres">
      <dgm:prSet presAssocID="{F6DA8E4E-160B-47D9-AADD-16BC9AFF406F}" presName="spacerR" presStyleCnt="0"/>
      <dgm:spPr/>
    </dgm:pt>
    <dgm:pt modelId="{763EF3E4-035A-4229-B4BF-39DAD0A9E261}" type="pres">
      <dgm:prSet presAssocID="{E12AF40F-2EDE-4DAC-837E-CF2D996D8DEC}" presName="node" presStyleLbl="node1" presStyleIdx="1" presStyleCnt="3" custScaleX="177282" custScaleY="169004" custLinFactNeighborX="17466">
        <dgm:presLayoutVars>
          <dgm:bulletEnabled val="1"/>
        </dgm:presLayoutVars>
      </dgm:prSet>
      <dgm:spPr/>
    </dgm:pt>
    <dgm:pt modelId="{90EE73CE-3612-40D4-88C2-58C52D6AD79D}" type="pres">
      <dgm:prSet presAssocID="{40BDA98A-2E31-4D60-AF1A-2D12A82FC236}" presName="spacerL" presStyleCnt="0"/>
      <dgm:spPr/>
    </dgm:pt>
    <dgm:pt modelId="{74A31D09-F1B2-4F59-9361-F8F6B099E36C}" type="pres">
      <dgm:prSet presAssocID="{40BDA98A-2E31-4D60-AF1A-2D12A82FC236}" presName="sibTrans" presStyleLbl="sibTrans2D1" presStyleIdx="1" presStyleCnt="2"/>
      <dgm:spPr/>
    </dgm:pt>
    <dgm:pt modelId="{62777AEF-82C2-4491-A2DD-046B174F025B}" type="pres">
      <dgm:prSet presAssocID="{40BDA98A-2E31-4D60-AF1A-2D12A82FC236}" presName="spacerR" presStyleCnt="0"/>
      <dgm:spPr/>
    </dgm:pt>
    <dgm:pt modelId="{05E7A44F-7C63-48EB-B6D3-CC43577B31BA}" type="pres">
      <dgm:prSet presAssocID="{9DB3A664-160A-495D-8AA0-DDEDA51848CC}" presName="node" presStyleLbl="node1" presStyleIdx="2" presStyleCnt="3" custScaleX="177282" custScaleY="169004" custLinFactNeighborX="17466">
        <dgm:presLayoutVars>
          <dgm:bulletEnabled val="1"/>
        </dgm:presLayoutVars>
      </dgm:prSet>
      <dgm:spPr/>
    </dgm:pt>
  </dgm:ptLst>
  <dgm:cxnLst>
    <dgm:cxn modelId="{418C1602-9EE7-4477-99AD-0918FBB3C3CC}" type="presOf" srcId="{F6DA8E4E-160B-47D9-AADD-16BC9AFF406F}" destId="{F947EE6B-0750-4EB9-BC9F-9AA066E21F0C}" srcOrd="0" destOrd="0" presId="urn:microsoft.com/office/officeart/2005/8/layout/equation1"/>
    <dgm:cxn modelId="{50000508-2B18-426A-9E7D-30C0BF9BDD0C}" srcId="{465B0966-6109-45C4-AEC4-35EE0DAC50DE}" destId="{9DB3A664-160A-495D-8AA0-DDEDA51848CC}" srcOrd="2" destOrd="0" parTransId="{801A248E-D66A-4EE5-B5DB-C3134474F9EE}" sibTransId="{FBA19162-2B94-404C-95CC-A0C69448725F}"/>
    <dgm:cxn modelId="{C6796044-F54F-42FF-9068-BF86334DBD7A}" srcId="{E12AF40F-2EDE-4DAC-837E-CF2D996D8DEC}" destId="{B255B510-7B79-45D7-A40C-1149C6C16192}" srcOrd="0" destOrd="0" parTransId="{4BEF6866-E379-4649-9A0E-1DBCE97CF4EC}" sibTransId="{1A8BD8F2-7DAF-4E01-ABFE-E5EB04B06163}"/>
    <dgm:cxn modelId="{32E66465-598B-43A4-8D6B-FA3E50CD0C9D}" srcId="{465B0966-6109-45C4-AEC4-35EE0DAC50DE}" destId="{E12AF40F-2EDE-4DAC-837E-CF2D996D8DEC}" srcOrd="1" destOrd="0" parTransId="{FB0290FD-9CEC-40AD-A41D-722B33A853B1}" sibTransId="{40BDA98A-2E31-4D60-AF1A-2D12A82FC236}"/>
    <dgm:cxn modelId="{598F0E46-E283-47C1-B7F9-78DB30D63A97}" type="presOf" srcId="{B255B510-7B79-45D7-A40C-1149C6C16192}" destId="{763EF3E4-035A-4229-B4BF-39DAD0A9E261}" srcOrd="0" destOrd="1" presId="urn:microsoft.com/office/officeart/2005/8/layout/equation1"/>
    <dgm:cxn modelId="{BB5AA048-002C-4113-9E59-5D3CC3560226}" type="presOf" srcId="{40BDA98A-2E31-4D60-AF1A-2D12A82FC236}" destId="{74A31D09-F1B2-4F59-9361-F8F6B099E36C}" srcOrd="0" destOrd="0" presId="urn:microsoft.com/office/officeart/2005/8/layout/equation1"/>
    <dgm:cxn modelId="{2EE28379-D3B0-4A88-98E0-FF38FE2AEC88}" type="presOf" srcId="{7EFCF096-60F0-48C0-91E8-C48F67ED7FEC}" destId="{43693AFD-ED21-486F-85E9-3192E044C0A5}" srcOrd="0" destOrd="0" presId="urn:microsoft.com/office/officeart/2005/8/layout/equation1"/>
    <dgm:cxn modelId="{B86A9484-E1EB-4604-AB97-35576703D51D}" type="presOf" srcId="{9DB3A664-160A-495D-8AA0-DDEDA51848CC}" destId="{05E7A44F-7C63-48EB-B6D3-CC43577B31BA}" srcOrd="0" destOrd="0" presId="urn:microsoft.com/office/officeart/2005/8/layout/equation1"/>
    <dgm:cxn modelId="{11081E8B-CB37-496E-97B7-F09BA3AFFA7F}" type="presOf" srcId="{E12AF40F-2EDE-4DAC-837E-CF2D996D8DEC}" destId="{763EF3E4-035A-4229-B4BF-39DAD0A9E261}" srcOrd="0" destOrd="0" presId="urn:microsoft.com/office/officeart/2005/8/layout/equation1"/>
    <dgm:cxn modelId="{584D75B2-9B71-4855-BF9F-5525ACEFEAE1}" type="presOf" srcId="{FF9A4DA4-25C3-47D4-86AD-D28AB80644AA}" destId="{43693AFD-ED21-486F-85E9-3192E044C0A5}" srcOrd="0" destOrd="1" presId="urn:microsoft.com/office/officeart/2005/8/layout/equation1"/>
    <dgm:cxn modelId="{CFF525E0-274E-445F-94F3-472BB74B9A5E}" srcId="{465B0966-6109-45C4-AEC4-35EE0DAC50DE}" destId="{7EFCF096-60F0-48C0-91E8-C48F67ED7FEC}" srcOrd="0" destOrd="0" parTransId="{59ABF9E4-0B46-48F6-B0FC-1971E62780F7}" sibTransId="{F6DA8E4E-160B-47D9-AADD-16BC9AFF406F}"/>
    <dgm:cxn modelId="{467D12F7-C44F-491F-A05E-CDD9FFB203D3}" type="presOf" srcId="{465B0966-6109-45C4-AEC4-35EE0DAC50DE}" destId="{3F8C4A28-989C-4CFD-8429-347496CE8423}" srcOrd="0" destOrd="0" presId="urn:microsoft.com/office/officeart/2005/8/layout/equation1"/>
    <dgm:cxn modelId="{5A5509FB-AE86-43D2-81E9-1A6EA4C2C09F}" srcId="{7EFCF096-60F0-48C0-91E8-C48F67ED7FEC}" destId="{FF9A4DA4-25C3-47D4-86AD-D28AB80644AA}" srcOrd="0" destOrd="0" parTransId="{D45FE76A-1236-449E-BCD5-4AF7E9DF631E}" sibTransId="{395DB909-1115-488A-BED6-6C96C4DEB5B0}"/>
    <dgm:cxn modelId="{A7E0AE98-C0ED-44D3-8035-28C8758A29B6}" type="presParOf" srcId="{3F8C4A28-989C-4CFD-8429-347496CE8423}" destId="{43693AFD-ED21-486F-85E9-3192E044C0A5}" srcOrd="0" destOrd="0" presId="urn:microsoft.com/office/officeart/2005/8/layout/equation1"/>
    <dgm:cxn modelId="{FE05C8C4-9F25-46F5-842B-1C7E1642185F}" type="presParOf" srcId="{3F8C4A28-989C-4CFD-8429-347496CE8423}" destId="{5B9BE063-3F73-4FE9-A3E2-B1B91C61DC3D}" srcOrd="1" destOrd="0" presId="urn:microsoft.com/office/officeart/2005/8/layout/equation1"/>
    <dgm:cxn modelId="{12286F71-F962-454F-B2F6-5141E5B22D72}" type="presParOf" srcId="{3F8C4A28-989C-4CFD-8429-347496CE8423}" destId="{F947EE6B-0750-4EB9-BC9F-9AA066E21F0C}" srcOrd="2" destOrd="0" presId="urn:microsoft.com/office/officeart/2005/8/layout/equation1"/>
    <dgm:cxn modelId="{1B368EE5-DF11-4FEA-81AB-0DA898D39652}" type="presParOf" srcId="{3F8C4A28-989C-4CFD-8429-347496CE8423}" destId="{59C7BF2F-59D5-4048-A737-D9515E089546}" srcOrd="3" destOrd="0" presId="urn:microsoft.com/office/officeart/2005/8/layout/equation1"/>
    <dgm:cxn modelId="{39A37E65-04B2-4A65-AA84-56C0402A92B8}" type="presParOf" srcId="{3F8C4A28-989C-4CFD-8429-347496CE8423}" destId="{763EF3E4-035A-4229-B4BF-39DAD0A9E261}" srcOrd="4" destOrd="0" presId="urn:microsoft.com/office/officeart/2005/8/layout/equation1"/>
    <dgm:cxn modelId="{E4955AF4-D2CD-405B-A2C1-B06BE930553C}" type="presParOf" srcId="{3F8C4A28-989C-4CFD-8429-347496CE8423}" destId="{90EE73CE-3612-40D4-88C2-58C52D6AD79D}" srcOrd="5" destOrd="0" presId="urn:microsoft.com/office/officeart/2005/8/layout/equation1"/>
    <dgm:cxn modelId="{C6A7D38A-3603-4E71-A574-61AA202CF0D6}" type="presParOf" srcId="{3F8C4A28-989C-4CFD-8429-347496CE8423}" destId="{74A31D09-F1B2-4F59-9361-F8F6B099E36C}" srcOrd="6" destOrd="0" presId="urn:microsoft.com/office/officeart/2005/8/layout/equation1"/>
    <dgm:cxn modelId="{1AEAFFEE-860B-4499-8D85-CB7995A3E57C}" type="presParOf" srcId="{3F8C4A28-989C-4CFD-8429-347496CE8423}" destId="{62777AEF-82C2-4491-A2DD-046B174F025B}" srcOrd="7" destOrd="0" presId="urn:microsoft.com/office/officeart/2005/8/layout/equation1"/>
    <dgm:cxn modelId="{CD198A4A-A57B-4546-8708-487A771046D9}" type="presParOf" srcId="{3F8C4A28-989C-4CFD-8429-347496CE8423}" destId="{05E7A44F-7C63-48EB-B6D3-CC43577B31BA}" srcOrd="8" destOrd="0" presId="urn:microsoft.com/office/officeart/2005/8/layout/equation1"/>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43693AFD-ED21-486F-85E9-3192E044C0A5}">
      <dsp:nvSpPr>
        <dsp:cNvPr id="0" name=""/>
        <dsp:cNvSpPr/>
      </dsp:nvSpPr>
      <dsp:spPr>
        <a:xfrm>
          <a:off x="133305" y="349"/>
          <a:ext cx="1645873" cy="1569020"/>
        </a:xfrm>
        <a:prstGeom prst="ellipse">
          <a:avLst/>
        </a:prstGeom>
        <a:solidFill>
          <a:schemeClr val="accent6">
            <a:shade val="80000"/>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12700" tIns="12700" rIns="12700" bIns="12700" numCol="1" spcCol="1270" anchor="ctr" anchorCtr="0">
          <a:noAutofit/>
        </a:bodyPr>
        <a:lstStyle/>
        <a:p>
          <a:pPr marL="0" lvl="0" indent="0" algn="l" defTabSz="444500">
            <a:lnSpc>
              <a:spcPct val="90000"/>
            </a:lnSpc>
            <a:spcBef>
              <a:spcPct val="0"/>
            </a:spcBef>
            <a:spcAft>
              <a:spcPct val="35000"/>
            </a:spcAft>
            <a:buNone/>
          </a:pPr>
          <a:r>
            <a:rPr lang="fr-CA" sz="1000" b="1" kern="1200" dirty="0">
              <a:latin typeface="Arial" panose="020B0604020202020204" pitchFamily="34" charset="0"/>
              <a:cs typeface="Arial" panose="020B0604020202020204" pitchFamily="34" charset="0"/>
            </a:rPr>
            <a:t>Réclamation:</a:t>
          </a:r>
        </a:p>
        <a:p>
          <a:pPr marL="57150" lvl="1" indent="-57150" algn="l" defTabSz="444500">
            <a:lnSpc>
              <a:spcPct val="90000"/>
            </a:lnSpc>
            <a:spcBef>
              <a:spcPct val="0"/>
            </a:spcBef>
            <a:spcAft>
              <a:spcPct val="15000"/>
            </a:spcAft>
            <a:buFont typeface="Arial" panose="020B0604020202020204" pitchFamily="34" charset="0"/>
            <a:buChar char="•"/>
          </a:pPr>
          <a:r>
            <a:rPr lang="fr-CA" sz="1000" kern="1200" dirty="0">
              <a:latin typeface="Arial" panose="020B0604020202020204" pitchFamily="34" charset="0"/>
              <a:cs typeface="Arial" panose="020B0604020202020204" pitchFamily="34" charset="0"/>
            </a:rPr>
            <a:t>pour </a:t>
          </a:r>
          <a:r>
            <a:rPr lang="fr-CA" sz="1000" kern="1200">
              <a:latin typeface="Arial" panose="020B0604020202020204" pitchFamily="34" charset="0"/>
              <a:cs typeface="Arial" panose="020B0604020202020204" pitchFamily="34" charset="0"/>
            </a:rPr>
            <a:t>les services rendus </a:t>
          </a:r>
          <a:r>
            <a:rPr lang="fr-CA" sz="1000" kern="1200" dirty="0">
              <a:latin typeface="Arial" panose="020B0604020202020204" pitchFamily="34" charset="0"/>
              <a:cs typeface="Arial" panose="020B0604020202020204" pitchFamily="34" charset="0"/>
            </a:rPr>
            <a:t>pour les </a:t>
          </a:r>
          <a:r>
            <a:rPr lang="fr-CA" sz="1000" u="sng" kern="1200" dirty="0">
              <a:latin typeface="Arial" panose="020B0604020202020204" pitchFamily="34" charset="0"/>
              <a:cs typeface="Arial" panose="020B0604020202020204" pitchFamily="34" charset="0"/>
            </a:rPr>
            <a:t>clientèles admissibles seulement</a:t>
          </a:r>
        </a:p>
      </dsp:txBody>
      <dsp:txXfrm>
        <a:off x="374338" y="230127"/>
        <a:ext cx="1163807" cy="1109464"/>
      </dsp:txXfrm>
    </dsp:sp>
    <dsp:sp modelId="{F947EE6B-0750-4EB9-BC9F-9AA066E21F0C}">
      <dsp:nvSpPr>
        <dsp:cNvPr id="0" name=""/>
        <dsp:cNvSpPr/>
      </dsp:nvSpPr>
      <dsp:spPr>
        <a:xfrm>
          <a:off x="1841397" y="515626"/>
          <a:ext cx="538467" cy="538467"/>
        </a:xfrm>
        <a:prstGeom prst="mathMinus">
          <a:avLst/>
        </a:prstGeom>
        <a:solidFill>
          <a:schemeClr val="accent6">
            <a:shade val="9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444500">
            <a:lnSpc>
              <a:spcPct val="90000"/>
            </a:lnSpc>
            <a:spcBef>
              <a:spcPct val="0"/>
            </a:spcBef>
            <a:spcAft>
              <a:spcPct val="35000"/>
            </a:spcAft>
            <a:buNone/>
          </a:pPr>
          <a:endParaRPr lang="fr-CA" sz="1000" kern="1200" dirty="0">
            <a:latin typeface="Arial" panose="020B0604020202020204" pitchFamily="34" charset="0"/>
            <a:cs typeface="Arial" panose="020B0604020202020204" pitchFamily="34" charset="0"/>
          </a:endParaRPr>
        </a:p>
      </dsp:txBody>
      <dsp:txXfrm>
        <a:off x="1912771" y="721536"/>
        <a:ext cx="395719" cy="126647"/>
      </dsp:txXfrm>
    </dsp:sp>
    <dsp:sp modelId="{763EF3E4-035A-4229-B4BF-39DAD0A9E261}">
      <dsp:nvSpPr>
        <dsp:cNvPr id="0" name=""/>
        <dsp:cNvSpPr/>
      </dsp:nvSpPr>
      <dsp:spPr>
        <a:xfrm>
          <a:off x="2468417" y="349"/>
          <a:ext cx="1645873" cy="1569020"/>
        </a:xfrm>
        <a:prstGeom prst="ellipse">
          <a:avLst/>
        </a:prstGeom>
        <a:solidFill>
          <a:schemeClr val="accent6">
            <a:shade val="80000"/>
            <a:hueOff val="160640"/>
            <a:satOff val="-6455"/>
            <a:lumOff val="13814"/>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12700" tIns="12700" rIns="12700" bIns="12700" numCol="1" spcCol="1270" anchor="ctr" anchorCtr="0">
          <a:noAutofit/>
        </a:bodyPr>
        <a:lstStyle/>
        <a:p>
          <a:pPr marL="0" lvl="0" indent="0" algn="l" defTabSz="444500">
            <a:lnSpc>
              <a:spcPct val="90000"/>
            </a:lnSpc>
            <a:spcBef>
              <a:spcPct val="0"/>
            </a:spcBef>
            <a:spcAft>
              <a:spcPct val="35000"/>
            </a:spcAft>
            <a:buNone/>
          </a:pPr>
          <a:r>
            <a:rPr lang="fr-CA" sz="1000" b="1" kern="1200" dirty="0">
              <a:latin typeface="Arial" panose="020B0604020202020204" pitchFamily="34" charset="0"/>
              <a:cs typeface="Arial" panose="020B0604020202020204" pitchFamily="34" charset="0"/>
            </a:rPr>
            <a:t>Déduction :</a:t>
          </a:r>
        </a:p>
        <a:p>
          <a:pPr marL="57150" lvl="1" indent="-57150" algn="l" defTabSz="444500">
            <a:lnSpc>
              <a:spcPct val="90000"/>
            </a:lnSpc>
            <a:spcBef>
              <a:spcPct val="0"/>
            </a:spcBef>
            <a:spcAft>
              <a:spcPct val="15000"/>
            </a:spcAft>
            <a:buChar char="•"/>
          </a:pPr>
          <a:r>
            <a:rPr lang="fr-CA" sz="1000" kern="1200" dirty="0">
              <a:latin typeface="Arial" panose="020B0604020202020204" pitchFamily="34" charset="0"/>
              <a:cs typeface="Arial" panose="020B0604020202020204" pitchFamily="34" charset="0"/>
            </a:rPr>
            <a:t>Bacs et pièces pour </a:t>
          </a:r>
          <a:r>
            <a:rPr lang="fr-CA" sz="1000" u="sng" kern="1200" dirty="0">
              <a:latin typeface="Arial" panose="020B0604020202020204" pitchFamily="34" charset="0"/>
              <a:cs typeface="Arial" panose="020B0604020202020204" pitchFamily="34" charset="0"/>
            </a:rPr>
            <a:t>les clientèles non admissibles et bris relatifs à une pratique fautive </a:t>
          </a:r>
        </a:p>
      </dsp:txBody>
      <dsp:txXfrm>
        <a:off x="2709450" y="230127"/>
        <a:ext cx="1163807" cy="1109464"/>
      </dsp:txXfrm>
    </dsp:sp>
    <dsp:sp modelId="{74A31D09-F1B2-4F59-9361-F8F6B099E36C}">
      <dsp:nvSpPr>
        <dsp:cNvPr id="0" name=""/>
        <dsp:cNvSpPr/>
      </dsp:nvSpPr>
      <dsp:spPr>
        <a:xfrm>
          <a:off x="4176509" y="515626"/>
          <a:ext cx="538467" cy="538467"/>
        </a:xfrm>
        <a:prstGeom prst="mathEqual">
          <a:avLst/>
        </a:prstGeom>
        <a:solidFill>
          <a:schemeClr val="accent6">
            <a:shade val="90000"/>
            <a:hueOff val="321387"/>
            <a:satOff val="-12653"/>
            <a:lumOff val="25183"/>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444500">
            <a:lnSpc>
              <a:spcPct val="90000"/>
            </a:lnSpc>
            <a:spcBef>
              <a:spcPct val="0"/>
            </a:spcBef>
            <a:spcAft>
              <a:spcPct val="35000"/>
            </a:spcAft>
            <a:buNone/>
          </a:pPr>
          <a:endParaRPr lang="fr-CA" sz="1000" kern="1200">
            <a:latin typeface="Arial" panose="020B0604020202020204" pitchFamily="34" charset="0"/>
            <a:cs typeface="Arial" panose="020B0604020202020204" pitchFamily="34" charset="0"/>
          </a:endParaRPr>
        </a:p>
      </dsp:txBody>
      <dsp:txXfrm>
        <a:off x="4247883" y="626550"/>
        <a:ext cx="395719" cy="316619"/>
      </dsp:txXfrm>
    </dsp:sp>
    <dsp:sp modelId="{05E7A44F-7C63-48EB-B6D3-CC43577B31BA}">
      <dsp:nvSpPr>
        <dsp:cNvPr id="0" name=""/>
        <dsp:cNvSpPr/>
      </dsp:nvSpPr>
      <dsp:spPr>
        <a:xfrm>
          <a:off x="4803529" y="349"/>
          <a:ext cx="1645873" cy="1569020"/>
        </a:xfrm>
        <a:prstGeom prst="ellipse">
          <a:avLst/>
        </a:prstGeom>
        <a:solidFill>
          <a:schemeClr val="accent6">
            <a:shade val="80000"/>
            <a:hueOff val="321280"/>
            <a:satOff val="-12909"/>
            <a:lumOff val="27628"/>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12700" tIns="12700" rIns="12700" bIns="12700" numCol="1" spcCol="1270" anchor="ctr" anchorCtr="0">
          <a:noAutofit/>
        </a:bodyPr>
        <a:lstStyle/>
        <a:p>
          <a:pPr marL="0" lvl="0" indent="0" algn="ctr" defTabSz="444500">
            <a:lnSpc>
              <a:spcPct val="90000"/>
            </a:lnSpc>
            <a:spcBef>
              <a:spcPct val="0"/>
            </a:spcBef>
            <a:spcAft>
              <a:spcPct val="35000"/>
            </a:spcAft>
            <a:buNone/>
          </a:pPr>
          <a:r>
            <a:rPr lang="fr-CA" sz="1000" b="1" kern="1200" dirty="0">
              <a:latin typeface="Arial" panose="020B0604020202020204" pitchFamily="34" charset="0"/>
              <a:cs typeface="Arial" panose="020B0604020202020204" pitchFamily="34" charset="0"/>
            </a:rPr>
            <a:t>Remboursement</a:t>
          </a:r>
          <a:br>
            <a:rPr lang="fr-CA" sz="1000" b="1" kern="1200" dirty="0">
              <a:latin typeface="Arial" panose="020B0604020202020204" pitchFamily="34" charset="0"/>
              <a:cs typeface="Arial" panose="020B0604020202020204" pitchFamily="34" charset="0"/>
            </a:rPr>
          </a:br>
          <a:r>
            <a:rPr lang="fr-CA" sz="1000" b="1" kern="1200" dirty="0">
              <a:latin typeface="Arial" panose="020B0604020202020204" pitchFamily="34" charset="0"/>
              <a:cs typeface="Arial" panose="020B0604020202020204" pitchFamily="34" charset="0"/>
            </a:rPr>
            <a:t>ou</a:t>
          </a:r>
          <a:br>
            <a:rPr lang="fr-CA" sz="1000" b="1" kern="1200" dirty="0">
              <a:latin typeface="Arial" panose="020B0604020202020204" pitchFamily="34" charset="0"/>
              <a:cs typeface="Arial" panose="020B0604020202020204" pitchFamily="34" charset="0"/>
            </a:rPr>
          </a:br>
          <a:r>
            <a:rPr lang="fr-CA" sz="1000" b="1" kern="1200" dirty="0">
              <a:latin typeface="Arial" panose="020B0604020202020204" pitchFamily="34" charset="0"/>
              <a:cs typeface="Arial" panose="020B0604020202020204" pitchFamily="34" charset="0"/>
            </a:rPr>
            <a:t>(Versement )</a:t>
          </a:r>
        </a:p>
      </dsp:txBody>
      <dsp:txXfrm>
        <a:off x="5044562" y="230127"/>
        <a:ext cx="1163807" cy="1109464"/>
      </dsp:txXfrm>
    </dsp:sp>
  </dsp:spTree>
</dsp:drawing>
</file>

<file path=xl/diagrams/layout1.xml><?xml version="1.0" encoding="utf-8"?>
<dgm:layoutDef xmlns:dgm="http://schemas.openxmlformats.org/drawingml/2006/diagram" xmlns:a="http://schemas.openxmlformats.org/drawingml/2006/main" uniqueId="urn:microsoft.com/office/officeart/2005/8/layout/equation1">
  <dgm:title val=""/>
  <dgm:desc val=""/>
  <dgm:catLst>
    <dgm:cat type="relationship" pri="17000"/>
    <dgm:cat type="process" pri="25000"/>
  </dgm:catLst>
  <dgm:sampData useDef="1">
    <dgm:dataModel>
      <dgm:pt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Lst>
      <dgm:cxnLst>
        <dgm:cxn modelId="5" srcId="0" destId="1" srcOrd="0" destOrd="0"/>
        <dgm:cxn modelId="6" srcId="0" destId="2" srcOrd="1" destOrd="0"/>
        <dgm:cxn modelId="7" srcId="0" destId="3" srcOrd="2" destOrd="0"/>
        <dgm:cxn modelId="8" srcId="0" destId="4" srcOrd="3" destOrd="0"/>
      </dgm:cxnLst>
      <dgm:bg/>
      <dgm:whole/>
    </dgm:dataModel>
  </dgm:clrData>
  <dgm:layoutNode name="linearFlow">
    <dgm:varLst>
      <dgm:dir/>
      <dgm:resizeHandles val="exact"/>
    </dgm:varLst>
    <dgm:choose name="Name0">
      <dgm:if name="Name1" func="var" arg="dir" op="equ" val="norm">
        <dgm:alg type="lin">
          <dgm:param type="fallback" val="2D"/>
        </dgm:alg>
      </dgm:if>
      <dgm:else name="Name2">
        <dgm:alg type="lin">
          <dgm:param type="linDir" val="fromR"/>
          <dgm:param type="fallback" val="2D"/>
        </dgm:alg>
      </dgm:else>
    </dgm:choose>
    <dgm:shape xmlns:r="http://schemas.openxmlformats.org/officeDocument/2006/relationships" r:blip="">
      <dgm:adjLst/>
    </dgm:shape>
    <dgm:presOf/>
    <dgm:constrLst>
      <dgm:constr type="w" for="ch" ptType="node" refType="w"/>
      <dgm:constr type="w" for="ch" ptType="sibTrans" refType="w" refFor="ch" refPtType="node" fact="0.58"/>
      <dgm:constr type="primFontSz" for="ch" ptType="node" op="equ" val="65"/>
      <dgm:constr type="primFontSz" for="ch" ptType="sibTrans" op="equ" val="55"/>
      <dgm:constr type="primFontSz" for="ch" ptType="sibTrans" refType="primFontSz" refFor="ch" refPtType="node" op="lte" fact="0.8"/>
      <dgm:constr type="w" for="ch" forName="spacerL" refType="w" refFor="ch" refPtType="sibTrans" fact="0.14"/>
      <dgm:constr type="w" for="ch" forName="spacerR" refType="w" refFor="ch" refPtType="sibTrans" fact="0.14"/>
    </dgm:constrLst>
    <dgm:ruleLst/>
    <dgm:forEach name="nodesForEach" axis="ch" ptType="node">
      <dgm:layoutNode name="node">
        <dgm:varLst>
          <dgm:bulletEnabled val="1"/>
        </dgm:varLst>
        <dgm:alg type="tx">
          <dgm:param type="txAnchorVertCh" val="mid"/>
        </dgm:alg>
        <dgm:shape xmlns:r="http://schemas.openxmlformats.org/officeDocument/2006/relationships" type="ellipse" r:blip="">
          <dgm:adjLst/>
        </dgm:shape>
        <dgm:presOf axis="desOrSelf" ptType="node"/>
        <dgm:constrLst>
          <dgm:constr type="h" refType="w"/>
          <dgm:constr type="tMarg" refType="primFontSz" fact="0.1"/>
          <dgm:constr type="bMarg" refType="primFontSz" fact="0.1"/>
          <dgm:constr type="lMarg" refType="primFontSz" fact="0.1"/>
          <dgm:constr type="rMarg" refType="primFontSz" fact="0.1"/>
        </dgm:constrLst>
        <dgm:ruleLst>
          <dgm:rule type="primFontSz" val="5" fact="NaN" max="NaN"/>
        </dgm:ruleLst>
      </dgm:layoutNode>
      <dgm:forEach name="sibTransForEach" axis="followSib" ptType="sibTrans" cnt="1">
        <dgm:layoutNode name="spacerL">
          <dgm:alg type="sp"/>
          <dgm:shape xmlns:r="http://schemas.openxmlformats.org/officeDocument/2006/relationships" r:blip="">
            <dgm:adjLst/>
          </dgm:shape>
          <dgm:presOf/>
          <dgm:constrLst/>
          <dgm:ruleLst/>
        </dgm:layoutNode>
        <dgm:layoutNode name="sibTrans">
          <dgm:alg type="tx"/>
          <dgm:choose name="Name3">
            <dgm:if name="Name4" axis="followSib" ptType="sibTrans" func="cnt" op="equ" val="0">
              <dgm:shape xmlns:r="http://schemas.openxmlformats.org/officeDocument/2006/relationships" type="mathEqual" r:blip="">
                <dgm:adjLst/>
              </dgm:shape>
            </dgm:if>
            <dgm:else name="Name5">
              <dgm:shape xmlns:r="http://schemas.openxmlformats.org/officeDocument/2006/relationships" type="mathPlus" r:blip="">
                <dgm:adjLst/>
              </dgm:shape>
            </dgm:else>
          </dgm:choose>
          <dgm:presOf axis="self"/>
          <dgm:constrLst>
            <dgm:constr type="h" refType="w"/>
            <dgm:constr type="lMarg"/>
            <dgm:constr type="rMarg"/>
            <dgm:constr type="tMarg"/>
            <dgm:constr type="bMarg"/>
          </dgm:constrLst>
          <dgm:ruleLst>
            <dgm:rule type="primFontSz" val="5" fact="NaN" max="NaN"/>
          </dgm:ruleLst>
        </dgm:layoutNode>
        <dgm:layoutNode name="spacerR">
          <dgm:alg type="sp"/>
          <dgm:shape xmlns:r="http://schemas.openxmlformats.org/officeDocument/2006/relationships" r:blip="">
            <dgm:adjLst/>
          </dgm:shape>
          <dgm:presOf/>
          <dgm:constrLst/>
          <dgm:ruleLst/>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diagramLayout" Target="../diagrams/layout1.xml"/><Relationship Id="rId2" Type="http://schemas.openxmlformats.org/officeDocument/2006/relationships/diagramData" Target="../diagrams/data1.xml"/><Relationship Id="rId1" Type="http://schemas.openxmlformats.org/officeDocument/2006/relationships/image" Target="../media/image1.jpeg"/><Relationship Id="rId6" Type="http://schemas.microsoft.com/office/2007/relationships/diagramDrawing" Target="../diagrams/drawing1.xml"/><Relationship Id="rId5" Type="http://schemas.openxmlformats.org/officeDocument/2006/relationships/diagramColors" Target="../diagrams/colors1.xml"/><Relationship Id="rId4" Type="http://schemas.openxmlformats.org/officeDocument/2006/relationships/diagramQuickStyle" Target="../diagrams/quickStyl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45</xdr:col>
      <xdr:colOff>125518</xdr:colOff>
      <xdr:row>1</xdr:row>
      <xdr:rowOff>66135</xdr:rowOff>
    </xdr:from>
    <xdr:to>
      <xdr:col>52</xdr:col>
      <xdr:colOff>78220</xdr:colOff>
      <xdr:row>8</xdr:row>
      <xdr:rowOff>55245</xdr:rowOff>
    </xdr:to>
    <xdr:pic>
      <xdr:nvPicPr>
        <xdr:cNvPr id="2" name="Image 1" descr="Éco Entreprises Québec engagé dans la recherche de solutions pour recycler les emballages de ...">
          <a:extLst>
            <a:ext uri="{FF2B5EF4-FFF2-40B4-BE49-F238E27FC236}">
              <a16:creationId xmlns:a16="http://schemas.microsoft.com/office/drawing/2014/main" id="{9B62D926-A675-41E4-A328-2547CA55AA7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83518" y="294735"/>
          <a:ext cx="1019502" cy="1000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82551</xdr:colOff>
      <xdr:row>17</xdr:row>
      <xdr:rowOff>495301</xdr:rowOff>
    </xdr:from>
    <xdr:to>
      <xdr:col>46</xdr:col>
      <xdr:colOff>85725</xdr:colOff>
      <xdr:row>28</xdr:row>
      <xdr:rowOff>104776</xdr:rowOff>
    </xdr:to>
    <xdr:graphicFrame macro="">
      <xdr:nvGraphicFramePr>
        <xdr:cNvPr id="3" name="Espace réservé du contenu 5">
          <a:extLst>
            <a:ext uri="{FF2B5EF4-FFF2-40B4-BE49-F238E27FC236}">
              <a16:creationId xmlns:a16="http://schemas.microsoft.com/office/drawing/2014/main" id="{45D32234-443C-FBE6-5563-D65EDC579085}"/>
            </a:ext>
          </a:extLst>
        </xdr:cNvPr>
        <xdr:cNvGraphicFramePr>
          <a:graphicFrameLocks noGrp="1"/>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47</xdr:col>
      <xdr:colOff>132795</xdr:colOff>
      <xdr:row>1</xdr:row>
      <xdr:rowOff>39945</xdr:rowOff>
    </xdr:from>
    <xdr:to>
      <xdr:col>53</xdr:col>
      <xdr:colOff>15875</xdr:colOff>
      <xdr:row>6</xdr:row>
      <xdr:rowOff>50165</xdr:rowOff>
    </xdr:to>
    <xdr:pic>
      <xdr:nvPicPr>
        <xdr:cNvPr id="2" name="Image 5" descr="Éco Entreprises Québec engagé dans la recherche de solutions pour recycler les emballages de ...">
          <a:extLst>
            <a:ext uri="{FF2B5EF4-FFF2-40B4-BE49-F238E27FC236}">
              <a16:creationId xmlns:a16="http://schemas.microsoft.com/office/drawing/2014/main" id="{5398AACF-B803-48F5-8294-E24A6A2E6AD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05195" y="192345"/>
          <a:ext cx="781605" cy="7792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58</xdr:col>
      <xdr:colOff>74545</xdr:colOff>
      <xdr:row>1</xdr:row>
      <xdr:rowOff>79175</xdr:rowOff>
    </xdr:from>
    <xdr:to>
      <xdr:col>62</xdr:col>
      <xdr:colOff>133754</xdr:colOff>
      <xdr:row>6</xdr:row>
      <xdr:rowOff>93812</xdr:rowOff>
    </xdr:to>
    <xdr:pic>
      <xdr:nvPicPr>
        <xdr:cNvPr id="24" name="Image 23" descr="Éco Entreprises Québec engagé dans la recherche de solutions pour recycler les emballages de ...">
          <a:extLst>
            <a:ext uri="{FF2B5EF4-FFF2-40B4-BE49-F238E27FC236}">
              <a16:creationId xmlns:a16="http://schemas.microsoft.com/office/drawing/2014/main" id="{59BAE446-F5FD-474D-8115-CD23F97B0F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19762" y="228262"/>
          <a:ext cx="721818" cy="7186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F5E4058-F2B8-4975-B89E-AEC1665A59F6}" name="T_Trimestre" displayName="T_Trimestre" ref="A8:B12" totalsRowShown="0" headerRowDxfId="42" dataDxfId="41">
  <autoFilter ref="A8:B12" xr:uid="{7F5E4058-F2B8-4975-B89E-AEC1665A59F6}"/>
  <tableColumns count="2">
    <tableColumn id="1" xr3:uid="{C64219C8-B538-4AC7-857D-0D69FB9E4CE8}" name="Trimestre" dataDxfId="40"/>
    <tableColumn id="2" xr3:uid="{6BF0D6FD-A6D9-4B3D-B9CE-C33613D7D2C5}" name="Période" dataDxfId="3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9818D8D-3C3F-45B5-A393-4FA4840F5FA2}" name="T_Version" displayName="T_Version" ref="D8:D9" totalsRowShown="0" headerRowDxfId="38" dataDxfId="37">
  <autoFilter ref="D8:D9" xr:uid="{E9818D8D-3C3F-45B5-A393-4FA4840F5FA2}"/>
  <tableColumns count="1">
    <tableColumn id="1" xr3:uid="{DA82E686-8AC4-4266-9173-7F7CC7333E63}" name="Version" dataDxfId="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286E230-40DD-4E2E-BCBC-466BDC80DEC7}" name="T_Organisme" displayName="T_Organisme" ref="F8:G333" totalsRowShown="0" headerRowDxfId="35" dataDxfId="34">
  <autoFilter ref="F8:G333" xr:uid="{7286E230-40DD-4E2E-BCBC-466BDC80DEC7}"/>
  <tableColumns count="2">
    <tableColumn id="1" xr3:uid="{CD536112-F955-4177-8311-CAFC8808B402}" name="Nom_Organisme" dataDxfId="33"/>
    <tableColumn id="2" xr3:uid="{D82F2E7B-B7E4-40D5-91AE-272A32759C5F}" name="Code_Entente" dataDxfId="3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4ADAAC9-40EE-458F-BA53-8499E2B8568C}" name="T_Cocher" displayName="T_Cocher" ref="I8:I10" totalsRowShown="0" headerRowDxfId="31" dataDxfId="30">
  <autoFilter ref="I8:I10" xr:uid="{E4ADAAC9-40EE-458F-BA53-8499E2B8568C}"/>
  <tableColumns count="1">
    <tableColumn id="1" xr3:uid="{175A26EA-2B31-4611-97A5-026998E42E2D}" name="Cocher" dataDxfId="2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AD6624F9-AA23-41C3-A7A1-0DC5BCEC6F1A}" name="Cout_Bacs_Pieces" displayName="Cout_Bacs_Pieces" ref="K8:O60" totalsRowShown="0" headerRowDxfId="28" dataDxfId="27">
  <autoFilter ref="K8:O60" xr:uid="{AD6624F9-AA23-41C3-A7A1-0DC5BCEC6F1A}"/>
  <tableColumns count="5">
    <tableColumn id="1" xr3:uid="{12EB8BE7-5726-40B7-9776-A87FDE1C7DE2}" name="Services" dataDxfId="26"/>
    <tableColumn id="2" xr3:uid="{B64A5E94-5436-4047-9821-225611B6E8D1}" name="Formats" dataDxfId="25"/>
    <tableColumn id="5" xr3:uid="{71824FC7-32A1-4095-B09E-E4FE14E0C100}" name="Pièces" dataDxfId="24"/>
    <tableColumn id="4" xr3:uid="{3780CEA5-BEC3-4D48-A500-2D8305586B63}" name="Admissible" dataDxfId="23"/>
    <tableColumn id="3" xr3:uid="{5CA8C952-F769-4E30-ABAD-20393C477360}" name="Coût unitaire" dataDxfId="2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5F6D8E5-A50D-475F-A611-EAE43DE998E1}" name="T_Déclaration_BRI_Hdr" displayName="T_Déclaration_BRI_Hdr" ref="A5:I6" totalsRowShown="0" headerRowDxfId="21" dataDxfId="20">
  <autoFilter ref="A5:I6" xr:uid="{B5F6D8E5-A50D-475F-A611-EAE43DE998E1}"/>
  <tableColumns count="9">
    <tableColumn id="1" xr3:uid="{C41E05B5-8F0C-4617-B888-0D29B420A44F}" name="Nom_OS" dataDxfId="19">
      <calculatedColumnFormula>'1. Identité du requérant'!AC21</calculatedColumnFormula>
    </tableColumn>
    <tableColumn id="2" xr3:uid="{3F867544-22AA-4934-8AF2-50B43FD06752}" name="Code_Entente" dataDxfId="18">
      <calculatedColumnFormula>'1. Identité du requérant'!E21</calculatedColumnFormula>
    </tableColumn>
    <tableColumn id="13" xr3:uid="{269929A2-456A-4F6E-8942-C4F0051D55FC}" name="Nom_OM" dataDxfId="17">
      <calculatedColumnFormula>'1. Identité du requérant'!E29</calculatedColumnFormula>
    </tableColumn>
    <tableColumn id="12" xr3:uid="{4E4026CA-8F53-4B9B-A199-51286F231875}" name="Code_OM" dataDxfId="16">
      <calculatedColumnFormula>'1. Identité du requérant'!AE29</calculatedColumnFormula>
    </tableColumn>
    <tableColumn id="8" xr3:uid="{E9237A37-4DFA-4C55-9FDC-3824D8429E08}" name="Annee" dataDxfId="15">
      <calculatedColumnFormula>'1. Identité du requérant'!E35</calculatedColumnFormula>
    </tableColumn>
    <tableColumn id="9" xr3:uid="{9A96DED5-AD8D-48AD-958E-2E5E99CD017F}" name="Trim" dataDxfId="14">
      <calculatedColumnFormula>'1. Identité du requérant'!AD35</calculatedColumnFormula>
    </tableColumn>
    <tableColumn id="14" xr3:uid="{AD3F59E0-B4B7-4180-9BDE-DFBD0B1D1052}" name="Version" dataDxfId="13">
      <calculatedColumnFormula array="1">T_Version[Version]</calculatedColumnFormula>
    </tableColumn>
    <tableColumn id="11" xr3:uid="{1636D3A3-198B-42B9-8A0D-689C0D118809}" name="Q_Key" dataDxfId="12">
      <calculatedColumnFormula>E6&amp;"-"&amp;F6&amp;"|"&amp;B6&amp;"|"&amp;D6&amp;"|BRI"</calculatedColumnFormula>
    </tableColumn>
    <tableColumn id="15" xr3:uid="{BC1F6AE6-DE81-49C3-BD8C-919E3F72850D}" name="Commentaire" dataDxfId="11">
      <calculatedColumnFormula>'2. Demande de remboursement'!D170</calculatedColumnFormula>
    </tableColumn>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CC568EB-CD3E-4575-8C65-CCAB5D722D70}" name="Table6" displayName="Table6" ref="A9:I206" totalsRowShown="0" headerRowDxfId="10" dataDxfId="9">
  <autoFilter ref="A9:I206" xr:uid="{3CC568EB-CD3E-4575-8C65-CCAB5D722D70}"/>
  <tableColumns count="9">
    <tableColumn id="1" xr3:uid="{ED9866C8-B1E8-498B-B34A-78EEF0F05637}" name="Q_Key" dataDxfId="8">
      <calculatedColumnFormula array="1">T_Déclaration_BRI_Hdr[Q_Key]</calculatedColumnFormula>
    </tableColumn>
    <tableColumn id="2" xr3:uid="{4A6CFB7E-8523-4FCF-8F8F-6A52E49A3382}" name="Reclamation" dataDxfId="7"/>
    <tableColumn id="3" xr3:uid="{30E2F3A1-9E70-4DA6-BB53-CB1F8BDC98DC}" name="Clientele" dataDxfId="6"/>
    <tableColumn id="4" xr3:uid="{1C4C15EE-6EB9-4F54-BC38-38CA344B5627}" name="Services" dataDxfId="5"/>
    <tableColumn id="5" xr3:uid="{A07A6341-F039-4E47-AD52-6AF8631106B5}" name="Formats" dataDxfId="4"/>
    <tableColumn id="7" xr3:uid="{C9F7A648-E1BE-401D-8850-89BC7F28D40C}" name="Pièces" dataDxfId="3"/>
    <tableColumn id="8" xr3:uid="{944DF43C-6C3D-42F7-B08D-D197EF6E3E53}" name="Qty" dataDxfId="2"/>
    <tableColumn id="9" xr3:uid="{2726D15A-76A1-4946-ACDE-0CA009C45632}" name="Cout_unitaire" dataDxfId="1"/>
    <tableColumn id="10" xr3:uid="{AC1AAA61-4F7A-426A-A5E9-36A7C4FE604D}" name="Cout_Total" dataDxfId="0">
      <calculatedColumnFormula>Table6[[#This Row],[Qty]]*Table6[[#This Row],[Cout_unitaire]]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5.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5D3409-7BFC-46BB-9DFE-1227A8322C3C}">
  <sheetPr>
    <tabColor rgb="FF548235"/>
    <pageSetUpPr fitToPage="1"/>
  </sheetPr>
  <dimension ref="B1:BD123"/>
  <sheetViews>
    <sheetView showGridLines="0" showRowColHeaders="0" topLeftCell="A18" zoomScaleNormal="100" workbookViewId="0">
      <selection activeCell="M54" sqref="M54"/>
    </sheetView>
  </sheetViews>
  <sheetFormatPr baseColWidth="10" defaultColWidth="11.1796875" defaultRowHeight="17.5" x14ac:dyDescent="0.25"/>
  <cols>
    <col min="1" max="2" width="2" style="1" customWidth="1"/>
    <col min="3" max="3" width="2" style="23" customWidth="1"/>
    <col min="4" max="54" width="2" style="1" customWidth="1"/>
    <col min="55" max="55" width="5.453125" style="1" customWidth="1"/>
    <col min="56" max="56" width="3.36328125" style="1" customWidth="1"/>
    <col min="57" max="116" width="2" style="1" customWidth="1"/>
    <col min="117" max="16384" width="11.1796875" style="1"/>
  </cols>
  <sheetData>
    <row r="1" spans="2:55" ht="12" thickBot="1" x14ac:dyDescent="0.3">
      <c r="C1" s="1"/>
    </row>
    <row r="2" spans="2:55" ht="11.5" x14ac:dyDescent="0.25">
      <c r="B2" s="38"/>
      <c r="C2" s="124" t="s">
        <v>751</v>
      </c>
      <c r="D2" s="125"/>
      <c r="E2" s="125"/>
      <c r="F2" s="125"/>
      <c r="G2" s="125"/>
      <c r="H2" s="125"/>
      <c r="I2" s="125"/>
      <c r="J2" s="125"/>
      <c r="K2" s="125"/>
      <c r="L2" s="125"/>
      <c r="M2" s="125"/>
      <c r="N2" s="125"/>
      <c r="O2" s="125"/>
      <c r="P2" s="125"/>
      <c r="Q2" s="125"/>
      <c r="R2" s="125"/>
      <c r="S2" s="125"/>
      <c r="T2" s="125"/>
      <c r="U2" s="125"/>
      <c r="V2" s="125"/>
      <c r="W2" s="125"/>
      <c r="X2" s="125"/>
      <c r="Y2" s="125"/>
      <c r="Z2" s="125"/>
      <c r="AA2" s="125"/>
      <c r="AB2" s="125"/>
      <c r="AC2" s="125"/>
      <c r="AD2" s="125"/>
      <c r="AE2" s="125"/>
      <c r="AF2" s="125"/>
      <c r="AG2" s="125"/>
      <c r="AH2" s="125"/>
      <c r="AI2" s="125"/>
      <c r="AJ2" s="125"/>
      <c r="AK2" s="125"/>
      <c r="AL2" s="125"/>
      <c r="AM2" s="125"/>
      <c r="AN2" s="125"/>
      <c r="AO2" s="125"/>
      <c r="AP2" s="125"/>
      <c r="AQ2" s="125"/>
      <c r="AR2" s="125"/>
      <c r="AS2" s="125"/>
      <c r="AT2" s="125"/>
      <c r="AU2" s="125"/>
      <c r="AV2" s="125"/>
      <c r="AW2" s="125"/>
      <c r="AX2" s="125"/>
      <c r="AY2" s="125"/>
      <c r="AZ2" s="125"/>
      <c r="BA2" s="125"/>
      <c r="BB2" s="125"/>
      <c r="BC2" s="39"/>
    </row>
    <row r="3" spans="2:55" ht="11.5" x14ac:dyDescent="0.25">
      <c r="B3" s="33"/>
      <c r="C3" s="126"/>
      <c r="D3" s="126"/>
      <c r="E3" s="126"/>
      <c r="F3" s="126"/>
      <c r="G3" s="126"/>
      <c r="H3" s="126"/>
      <c r="I3" s="126"/>
      <c r="J3" s="126"/>
      <c r="K3" s="126"/>
      <c r="L3" s="126"/>
      <c r="M3" s="126"/>
      <c r="N3" s="126"/>
      <c r="O3" s="126"/>
      <c r="P3" s="126"/>
      <c r="Q3" s="126"/>
      <c r="R3" s="126"/>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8"/>
    </row>
    <row r="4" spans="2:55" ht="11.5" x14ac:dyDescent="0.25">
      <c r="B4" s="33"/>
      <c r="C4" s="126"/>
      <c r="D4" s="126"/>
      <c r="E4" s="126"/>
      <c r="F4" s="126"/>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126"/>
      <c r="AY4" s="126"/>
      <c r="AZ4" s="126"/>
      <c r="BA4" s="126"/>
      <c r="BB4" s="126"/>
      <c r="BC4" s="18"/>
    </row>
    <row r="5" spans="2:55" ht="11.5" x14ac:dyDescent="0.25">
      <c r="B5" s="33"/>
      <c r="C5" s="126"/>
      <c r="D5" s="126"/>
      <c r="E5" s="126"/>
      <c r="F5" s="126"/>
      <c r="G5" s="126"/>
      <c r="H5" s="126"/>
      <c r="I5" s="126"/>
      <c r="J5" s="126"/>
      <c r="K5" s="126"/>
      <c r="L5" s="126"/>
      <c r="M5" s="126"/>
      <c r="N5" s="126"/>
      <c r="O5" s="126"/>
      <c r="P5" s="126"/>
      <c r="Q5" s="126"/>
      <c r="R5" s="126"/>
      <c r="S5" s="126"/>
      <c r="T5" s="126"/>
      <c r="U5" s="126"/>
      <c r="V5" s="126"/>
      <c r="W5" s="126"/>
      <c r="X5" s="126"/>
      <c r="Y5" s="126"/>
      <c r="Z5" s="126"/>
      <c r="AA5" s="126"/>
      <c r="AB5" s="126"/>
      <c r="AC5" s="126"/>
      <c r="AD5" s="126"/>
      <c r="AE5" s="126"/>
      <c r="AF5" s="126"/>
      <c r="AG5" s="126"/>
      <c r="AH5" s="126"/>
      <c r="AI5" s="126"/>
      <c r="AJ5" s="126"/>
      <c r="AK5" s="126"/>
      <c r="AL5" s="126"/>
      <c r="AM5" s="126"/>
      <c r="AN5" s="126"/>
      <c r="AO5" s="126"/>
      <c r="AP5" s="126"/>
      <c r="AQ5" s="126"/>
      <c r="AR5" s="126"/>
      <c r="AS5" s="126"/>
      <c r="AT5" s="126"/>
      <c r="AU5" s="126"/>
      <c r="AV5" s="126"/>
      <c r="AW5" s="126"/>
      <c r="AX5" s="126"/>
      <c r="AY5" s="126"/>
      <c r="AZ5" s="126"/>
      <c r="BA5" s="126"/>
      <c r="BB5" s="126"/>
      <c r="BC5" s="18"/>
    </row>
    <row r="6" spans="2:55" ht="11.5" x14ac:dyDescent="0.25">
      <c r="B6" s="33"/>
      <c r="C6" s="126"/>
      <c r="D6" s="126"/>
      <c r="E6" s="126"/>
      <c r="F6" s="126"/>
      <c r="G6" s="126"/>
      <c r="H6" s="126"/>
      <c r="I6" s="126"/>
      <c r="J6" s="126"/>
      <c r="K6" s="126"/>
      <c r="L6" s="126"/>
      <c r="M6" s="126"/>
      <c r="N6" s="126"/>
      <c r="O6" s="126"/>
      <c r="P6" s="126"/>
      <c r="Q6" s="126"/>
      <c r="R6" s="126"/>
      <c r="S6" s="126"/>
      <c r="T6" s="126"/>
      <c r="U6" s="126"/>
      <c r="V6" s="126"/>
      <c r="W6" s="126"/>
      <c r="X6" s="126"/>
      <c r="Y6" s="126"/>
      <c r="Z6" s="126"/>
      <c r="AA6" s="126"/>
      <c r="AB6" s="126"/>
      <c r="AC6" s="126"/>
      <c r="AD6" s="126"/>
      <c r="AE6" s="126"/>
      <c r="AF6" s="126"/>
      <c r="AG6" s="126"/>
      <c r="AH6" s="126"/>
      <c r="AI6" s="126"/>
      <c r="AJ6" s="126"/>
      <c r="AK6" s="126"/>
      <c r="AL6" s="126"/>
      <c r="AM6" s="126"/>
      <c r="AN6" s="126"/>
      <c r="AO6" s="126"/>
      <c r="AP6" s="126"/>
      <c r="AQ6" s="126"/>
      <c r="AR6" s="126"/>
      <c r="AS6" s="126"/>
      <c r="AT6" s="126"/>
      <c r="AU6" s="126"/>
      <c r="AV6" s="126"/>
      <c r="AW6" s="126"/>
      <c r="AX6" s="126"/>
      <c r="AY6" s="126"/>
      <c r="AZ6" s="126"/>
      <c r="BA6" s="126"/>
      <c r="BB6" s="126"/>
      <c r="BC6" s="18"/>
    </row>
    <row r="7" spans="2:55" ht="11.5" x14ac:dyDescent="0.25">
      <c r="B7" s="33"/>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26"/>
      <c r="AP7" s="126"/>
      <c r="AQ7" s="126"/>
      <c r="AR7" s="126"/>
      <c r="AS7" s="126"/>
      <c r="AT7" s="126"/>
      <c r="AU7" s="126"/>
      <c r="AV7" s="126"/>
      <c r="AW7" s="126"/>
      <c r="AX7" s="126"/>
      <c r="AY7" s="126"/>
      <c r="AZ7" s="126"/>
      <c r="BA7" s="126"/>
      <c r="BB7" s="126"/>
      <c r="BC7" s="18"/>
    </row>
    <row r="8" spans="2:55" ht="11.5" x14ac:dyDescent="0.25">
      <c r="B8" s="33"/>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8"/>
    </row>
    <row r="9" spans="2:55" ht="12" thickBot="1" x14ac:dyDescent="0.3">
      <c r="B9" s="33"/>
      <c r="C9" s="127"/>
      <c r="D9" s="127"/>
      <c r="E9" s="127"/>
      <c r="F9" s="127"/>
      <c r="G9" s="127"/>
      <c r="H9" s="127"/>
      <c r="I9" s="127"/>
      <c r="J9" s="127"/>
      <c r="K9" s="127"/>
      <c r="L9" s="127"/>
      <c r="M9" s="127"/>
      <c r="N9" s="127"/>
      <c r="O9" s="127"/>
      <c r="P9" s="127"/>
      <c r="Q9" s="127"/>
      <c r="R9" s="127"/>
      <c r="S9" s="127"/>
      <c r="T9" s="127"/>
      <c r="U9" s="127"/>
      <c r="V9" s="127"/>
      <c r="W9" s="127"/>
      <c r="X9" s="127"/>
      <c r="Y9" s="127"/>
      <c r="Z9" s="127"/>
      <c r="AA9" s="127"/>
      <c r="AB9" s="127"/>
      <c r="AC9" s="127"/>
      <c r="AD9" s="127"/>
      <c r="AE9" s="127"/>
      <c r="AF9" s="127"/>
      <c r="AG9" s="127"/>
      <c r="AH9" s="127"/>
      <c r="AI9" s="127"/>
      <c r="AJ9" s="127"/>
      <c r="AK9" s="127"/>
      <c r="AL9" s="127"/>
      <c r="AM9" s="127"/>
      <c r="AN9" s="127"/>
      <c r="AO9" s="127"/>
      <c r="AP9" s="127"/>
      <c r="AQ9" s="127"/>
      <c r="AR9" s="127"/>
      <c r="AS9" s="127"/>
      <c r="AT9" s="127"/>
      <c r="AU9" s="127"/>
      <c r="AV9" s="127"/>
      <c r="AW9" s="127"/>
      <c r="AX9" s="127"/>
      <c r="AY9" s="127"/>
      <c r="AZ9" s="127"/>
      <c r="BA9" s="127"/>
      <c r="BB9" s="127"/>
      <c r="BC9" s="18"/>
    </row>
    <row r="10" spans="2:55" ht="11.5" x14ac:dyDescent="0.25">
      <c r="B10" s="33"/>
      <c r="C10" s="37" t="str" cm="1">
        <f t="array" ref="C10">"Version : "&amp;T_Version[Version]</f>
        <v>Version : 2025V1</v>
      </c>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c r="AY10" s="36"/>
      <c r="AZ10" s="36"/>
      <c r="BA10" s="36"/>
      <c r="BB10" s="36"/>
      <c r="BC10" s="18"/>
    </row>
    <row r="11" spans="2:55" ht="11.5" x14ac:dyDescent="0.25">
      <c r="B11" s="33"/>
      <c r="C11" s="35"/>
      <c r="D11" s="36"/>
      <c r="E11" s="36"/>
      <c r="F11" s="36"/>
      <c r="G11" s="36"/>
      <c r="H11" s="36"/>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36"/>
      <c r="BA11" s="36"/>
      <c r="BB11" s="36"/>
      <c r="BC11" s="18"/>
    </row>
    <row r="12" spans="2:55" x14ac:dyDescent="0.25">
      <c r="B12" s="33"/>
      <c r="C12" s="40" t="s">
        <v>0</v>
      </c>
      <c r="BC12" s="18"/>
    </row>
    <row r="13" spans="2:55" ht="11.5" x14ac:dyDescent="0.25">
      <c r="B13" s="33"/>
      <c r="C13" s="1"/>
      <c r="D13" s="107" t="s">
        <v>1</v>
      </c>
      <c r="E13" s="24"/>
      <c r="F13" s="24"/>
      <c r="G13" s="24"/>
      <c r="H13" s="24"/>
      <c r="I13" s="24"/>
      <c r="BC13" s="18"/>
    </row>
    <row r="14" spans="2:55" ht="11.5" x14ac:dyDescent="0.25">
      <c r="B14" s="33"/>
      <c r="C14" s="1"/>
      <c r="D14" s="107" t="s">
        <v>769</v>
      </c>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BC14" s="18"/>
    </row>
    <row r="15" spans="2:55" ht="11.5" x14ac:dyDescent="0.25">
      <c r="B15" s="33"/>
      <c r="C15" s="1"/>
      <c r="D15" s="107" t="s">
        <v>2</v>
      </c>
      <c r="E15" s="24"/>
      <c r="F15" s="24"/>
      <c r="G15" s="24"/>
      <c r="H15" s="24"/>
      <c r="I15" s="24"/>
      <c r="J15" s="24"/>
      <c r="K15" s="24"/>
      <c r="L15" s="24"/>
      <c r="M15" s="24"/>
      <c r="N15" s="24"/>
      <c r="O15" s="24"/>
      <c r="P15" s="24"/>
      <c r="Q15" s="24"/>
      <c r="R15" s="24"/>
      <c r="S15" s="24"/>
      <c r="T15" s="24"/>
      <c r="U15" s="24"/>
      <c r="V15" s="24"/>
      <c r="W15" s="24"/>
      <c r="X15" s="24"/>
      <c r="BC15" s="18"/>
    </row>
    <row r="16" spans="2:55" ht="11.5" x14ac:dyDescent="0.25">
      <c r="B16" s="33"/>
      <c r="C16" s="1"/>
      <c r="D16" s="79"/>
      <c r="BC16" s="18"/>
    </row>
    <row r="17" spans="2:55" x14ac:dyDescent="0.25">
      <c r="B17" s="33"/>
      <c r="C17" s="40" t="s">
        <v>1</v>
      </c>
      <c r="BC17" s="18"/>
    </row>
    <row r="18" spans="2:55" ht="42" customHeight="1" x14ac:dyDescent="0.25">
      <c r="B18" s="33"/>
      <c r="C18" s="1"/>
      <c r="D18" s="123" t="s">
        <v>750</v>
      </c>
      <c r="E18" s="123"/>
      <c r="F18" s="123"/>
      <c r="G18" s="123"/>
      <c r="H18" s="123"/>
      <c r="I18" s="123"/>
      <c r="J18" s="123"/>
      <c r="K18" s="123"/>
      <c r="L18" s="123"/>
      <c r="M18" s="123"/>
      <c r="N18" s="123"/>
      <c r="O18" s="123"/>
      <c r="P18" s="123"/>
      <c r="Q18" s="123"/>
      <c r="R18" s="123"/>
      <c r="S18" s="123"/>
      <c r="T18" s="123"/>
      <c r="U18" s="123"/>
      <c r="V18" s="123"/>
      <c r="W18" s="123"/>
      <c r="X18" s="123"/>
      <c r="Y18" s="123"/>
      <c r="Z18" s="123"/>
      <c r="AA18" s="123"/>
      <c r="AB18" s="123"/>
      <c r="AC18" s="123"/>
      <c r="AD18" s="123"/>
      <c r="AE18" s="123"/>
      <c r="AF18" s="123"/>
      <c r="AG18" s="123"/>
      <c r="AH18" s="123"/>
      <c r="AI18" s="123"/>
      <c r="AJ18" s="123"/>
      <c r="AK18" s="123"/>
      <c r="AL18" s="123"/>
      <c r="AM18" s="123"/>
      <c r="AN18" s="123"/>
      <c r="AO18" s="123"/>
      <c r="AP18" s="123"/>
      <c r="AQ18" s="123"/>
      <c r="AR18" s="123"/>
      <c r="AS18" s="123"/>
      <c r="AT18" s="123"/>
      <c r="AU18" s="123"/>
      <c r="AV18" s="123"/>
      <c r="AW18" s="123"/>
      <c r="AX18" s="123"/>
      <c r="AY18" s="123"/>
      <c r="AZ18" s="123"/>
      <c r="BA18" s="123"/>
      <c r="BB18" s="123"/>
      <c r="BC18" s="18"/>
    </row>
    <row r="19" spans="2:55" ht="11.5" x14ac:dyDescent="0.25">
      <c r="B19" s="33"/>
      <c r="C19" s="1"/>
      <c r="D19" s="79"/>
      <c r="BC19" s="18"/>
    </row>
    <row r="20" spans="2:55" ht="11.5" x14ac:dyDescent="0.25">
      <c r="B20" s="33"/>
      <c r="C20" s="1"/>
      <c r="D20" s="79"/>
      <c r="BC20" s="18"/>
    </row>
    <row r="21" spans="2:55" ht="11.5" x14ac:dyDescent="0.25">
      <c r="B21" s="33"/>
      <c r="C21" s="1"/>
      <c r="D21" s="79"/>
      <c r="BC21" s="18"/>
    </row>
    <row r="22" spans="2:55" ht="11.5" x14ac:dyDescent="0.25">
      <c r="B22" s="33"/>
      <c r="C22" s="1"/>
      <c r="D22" s="79"/>
      <c r="BC22" s="18"/>
    </row>
    <row r="23" spans="2:55" ht="11.5" x14ac:dyDescent="0.25">
      <c r="B23" s="33"/>
      <c r="C23" s="1"/>
      <c r="D23" s="79"/>
      <c r="BC23" s="18"/>
    </row>
    <row r="24" spans="2:55" ht="11.5" x14ac:dyDescent="0.25">
      <c r="B24" s="33"/>
      <c r="C24" s="1"/>
      <c r="D24" s="79"/>
      <c r="BC24" s="18"/>
    </row>
    <row r="25" spans="2:55" ht="11.5" x14ac:dyDescent="0.25">
      <c r="B25" s="33"/>
      <c r="C25" s="1"/>
      <c r="D25" s="79"/>
      <c r="BC25" s="18"/>
    </row>
    <row r="26" spans="2:55" ht="11.5" x14ac:dyDescent="0.25">
      <c r="B26" s="33"/>
      <c r="C26" s="1"/>
      <c r="D26" s="79"/>
      <c r="BC26" s="18"/>
    </row>
    <row r="27" spans="2:55" ht="11.5" x14ac:dyDescent="0.25">
      <c r="B27" s="33"/>
      <c r="C27" s="1"/>
      <c r="D27" s="79"/>
      <c r="BC27" s="18"/>
    </row>
    <row r="28" spans="2:55" ht="11.5" x14ac:dyDescent="0.25">
      <c r="B28" s="33"/>
      <c r="C28" s="1"/>
      <c r="BC28" s="18"/>
    </row>
    <row r="29" spans="2:55" ht="11.5" x14ac:dyDescent="0.25">
      <c r="B29" s="33"/>
      <c r="C29" s="1"/>
      <c r="BC29" s="18"/>
    </row>
    <row r="30" spans="2:55" ht="11.5" x14ac:dyDescent="0.25">
      <c r="B30" s="33"/>
      <c r="C30" s="1"/>
      <c r="D30" s="123" t="s">
        <v>752</v>
      </c>
      <c r="E30" s="123"/>
      <c r="F30" s="123"/>
      <c r="G30" s="123"/>
      <c r="H30" s="123"/>
      <c r="I30" s="123"/>
      <c r="J30" s="123"/>
      <c r="K30" s="123"/>
      <c r="L30" s="123"/>
      <c r="M30" s="123"/>
      <c r="N30" s="123"/>
      <c r="O30" s="123"/>
      <c r="P30" s="123"/>
      <c r="Q30" s="123"/>
      <c r="R30" s="123"/>
      <c r="S30" s="123"/>
      <c r="T30" s="123"/>
      <c r="U30" s="123"/>
      <c r="V30" s="123"/>
      <c r="W30" s="123"/>
      <c r="X30" s="123"/>
      <c r="Y30" s="123"/>
      <c r="Z30" s="123"/>
      <c r="AA30" s="123"/>
      <c r="AB30" s="123"/>
      <c r="AC30" s="123"/>
      <c r="AD30" s="123"/>
      <c r="AE30" s="123"/>
      <c r="AF30" s="123"/>
      <c r="AG30" s="123"/>
      <c r="AH30" s="123"/>
      <c r="AI30" s="123"/>
      <c r="AJ30" s="123"/>
      <c r="AK30" s="123"/>
      <c r="AL30" s="123"/>
      <c r="AM30" s="123"/>
      <c r="AN30" s="123"/>
      <c r="AO30" s="123"/>
      <c r="AP30" s="123"/>
      <c r="AQ30" s="123"/>
      <c r="AR30" s="123"/>
      <c r="AS30" s="123"/>
      <c r="AT30" s="123"/>
      <c r="AU30" s="123"/>
      <c r="AV30" s="123"/>
      <c r="AW30" s="123"/>
      <c r="AX30" s="123"/>
      <c r="AY30" s="123"/>
      <c r="AZ30" s="123"/>
      <c r="BA30" s="123"/>
      <c r="BB30" s="123"/>
      <c r="BC30" s="18"/>
    </row>
    <row r="31" spans="2:55" ht="11.5" x14ac:dyDescent="0.25">
      <c r="B31" s="33"/>
      <c r="C31" s="1"/>
      <c r="D31" s="123"/>
      <c r="E31" s="123"/>
      <c r="F31" s="123"/>
      <c r="G31" s="123"/>
      <c r="H31" s="123"/>
      <c r="I31" s="123"/>
      <c r="J31" s="123"/>
      <c r="K31" s="123"/>
      <c r="L31" s="123"/>
      <c r="M31" s="123"/>
      <c r="N31" s="123"/>
      <c r="O31" s="123"/>
      <c r="P31" s="123"/>
      <c r="Q31" s="123"/>
      <c r="R31" s="123"/>
      <c r="S31" s="123"/>
      <c r="T31" s="123"/>
      <c r="U31" s="123"/>
      <c r="V31" s="123"/>
      <c r="W31" s="123"/>
      <c r="X31" s="123"/>
      <c r="Y31" s="123"/>
      <c r="Z31" s="123"/>
      <c r="AA31" s="123"/>
      <c r="AB31" s="123"/>
      <c r="AC31" s="123"/>
      <c r="AD31" s="123"/>
      <c r="AE31" s="123"/>
      <c r="AF31" s="123"/>
      <c r="AG31" s="123"/>
      <c r="AH31" s="123"/>
      <c r="AI31" s="123"/>
      <c r="AJ31" s="123"/>
      <c r="AK31" s="123"/>
      <c r="AL31" s="123"/>
      <c r="AM31" s="123"/>
      <c r="AN31" s="123"/>
      <c r="AO31" s="123"/>
      <c r="AP31" s="123"/>
      <c r="AQ31" s="123"/>
      <c r="AR31" s="123"/>
      <c r="AS31" s="123"/>
      <c r="AT31" s="123"/>
      <c r="AU31" s="123"/>
      <c r="AV31" s="123"/>
      <c r="AW31" s="123"/>
      <c r="AX31" s="123"/>
      <c r="AY31" s="123"/>
      <c r="AZ31" s="123"/>
      <c r="BA31" s="123"/>
      <c r="BB31" s="123"/>
      <c r="BC31" s="18"/>
    </row>
    <row r="32" spans="2:55" ht="11.5" x14ac:dyDescent="0.25">
      <c r="B32" s="33"/>
      <c r="C32" s="1"/>
      <c r="D32" s="123"/>
      <c r="E32" s="123"/>
      <c r="F32" s="123"/>
      <c r="G32" s="123"/>
      <c r="H32" s="123"/>
      <c r="I32" s="123"/>
      <c r="J32" s="123"/>
      <c r="K32" s="123"/>
      <c r="L32" s="123"/>
      <c r="M32" s="123"/>
      <c r="N32" s="123"/>
      <c r="O32" s="123"/>
      <c r="P32" s="123"/>
      <c r="Q32" s="123"/>
      <c r="R32" s="123"/>
      <c r="S32" s="123"/>
      <c r="T32" s="123"/>
      <c r="U32" s="123"/>
      <c r="V32" s="123"/>
      <c r="W32" s="123"/>
      <c r="X32" s="123"/>
      <c r="Y32" s="123"/>
      <c r="Z32" s="123"/>
      <c r="AA32" s="123"/>
      <c r="AB32" s="123"/>
      <c r="AC32" s="123"/>
      <c r="AD32" s="123"/>
      <c r="AE32" s="123"/>
      <c r="AF32" s="123"/>
      <c r="AG32" s="123"/>
      <c r="AH32" s="123"/>
      <c r="AI32" s="123"/>
      <c r="AJ32" s="123"/>
      <c r="AK32" s="123"/>
      <c r="AL32" s="123"/>
      <c r="AM32" s="123"/>
      <c r="AN32" s="123"/>
      <c r="AO32" s="123"/>
      <c r="AP32" s="123"/>
      <c r="AQ32" s="123"/>
      <c r="AR32" s="123"/>
      <c r="AS32" s="123"/>
      <c r="AT32" s="123"/>
      <c r="AU32" s="123"/>
      <c r="AV32" s="123"/>
      <c r="AW32" s="123"/>
      <c r="AX32" s="123"/>
      <c r="AY32" s="123"/>
      <c r="AZ32" s="123"/>
      <c r="BA32" s="123"/>
      <c r="BB32" s="123"/>
      <c r="BC32" s="18"/>
    </row>
    <row r="33" spans="2:55" ht="11.5" x14ac:dyDescent="0.25">
      <c r="B33" s="33"/>
      <c r="C33" s="1"/>
      <c r="D33" s="123"/>
      <c r="E33" s="123"/>
      <c r="F33" s="123"/>
      <c r="G33" s="123"/>
      <c r="H33" s="123"/>
      <c r="I33" s="123"/>
      <c r="J33" s="123"/>
      <c r="K33" s="123"/>
      <c r="L33" s="123"/>
      <c r="M33" s="123"/>
      <c r="N33" s="123"/>
      <c r="O33" s="123"/>
      <c r="P33" s="123"/>
      <c r="Q33" s="123"/>
      <c r="R33" s="123"/>
      <c r="S33" s="123"/>
      <c r="T33" s="123"/>
      <c r="U33" s="123"/>
      <c r="V33" s="123"/>
      <c r="W33" s="123"/>
      <c r="X33" s="123"/>
      <c r="Y33" s="123"/>
      <c r="Z33" s="123"/>
      <c r="AA33" s="123"/>
      <c r="AB33" s="123"/>
      <c r="AC33" s="123"/>
      <c r="AD33" s="123"/>
      <c r="AE33" s="123"/>
      <c r="AF33" s="123"/>
      <c r="AG33" s="123"/>
      <c r="AH33" s="123"/>
      <c r="AI33" s="123"/>
      <c r="AJ33" s="123"/>
      <c r="AK33" s="123"/>
      <c r="AL33" s="123"/>
      <c r="AM33" s="123"/>
      <c r="AN33" s="123"/>
      <c r="AO33" s="123"/>
      <c r="AP33" s="123"/>
      <c r="AQ33" s="123"/>
      <c r="AR33" s="123"/>
      <c r="AS33" s="123"/>
      <c r="AT33" s="123"/>
      <c r="AU33" s="123"/>
      <c r="AV33" s="123"/>
      <c r="AW33" s="123"/>
      <c r="AX33" s="123"/>
      <c r="AY33" s="123"/>
      <c r="AZ33" s="123"/>
      <c r="BA33" s="123"/>
      <c r="BB33" s="123"/>
      <c r="BC33" s="18"/>
    </row>
    <row r="34" spans="2:55" ht="11.5" x14ac:dyDescent="0.25">
      <c r="B34" s="33"/>
      <c r="C34" s="1"/>
      <c r="D34" s="1" t="s">
        <v>3</v>
      </c>
      <c r="BC34" s="18"/>
    </row>
    <row r="35" spans="2:55" ht="11.5" x14ac:dyDescent="0.25">
      <c r="B35" s="33"/>
      <c r="C35" s="1"/>
      <c r="E35" s="6" t="s">
        <v>4</v>
      </c>
      <c r="F35" s="1" t="s">
        <v>5</v>
      </c>
      <c r="BC35" s="18"/>
    </row>
    <row r="36" spans="2:55" ht="11.5" x14ac:dyDescent="0.25">
      <c r="B36" s="33"/>
      <c r="C36" s="1"/>
      <c r="E36" s="6" t="s">
        <v>4</v>
      </c>
      <c r="F36" s="1" t="s">
        <v>6</v>
      </c>
      <c r="BC36" s="18"/>
    </row>
    <row r="37" spans="2:55" ht="11.5" x14ac:dyDescent="0.25">
      <c r="B37" s="33"/>
      <c r="C37" s="1"/>
      <c r="E37" s="6" t="s">
        <v>4</v>
      </c>
      <c r="F37" s="1" t="s">
        <v>7</v>
      </c>
      <c r="BC37" s="18"/>
    </row>
    <row r="38" spans="2:55" ht="11.5" x14ac:dyDescent="0.25">
      <c r="B38" s="33"/>
      <c r="C38" s="1"/>
      <c r="E38" s="6"/>
      <c r="BC38" s="18"/>
    </row>
    <row r="39" spans="2:55" ht="11.5" x14ac:dyDescent="0.25">
      <c r="B39" s="33"/>
      <c r="C39" s="128" t="s">
        <v>8</v>
      </c>
      <c r="D39" s="128"/>
      <c r="E39" s="128"/>
      <c r="F39" s="128"/>
      <c r="G39" s="128"/>
      <c r="H39" s="128"/>
      <c r="I39" s="128"/>
      <c r="J39" s="128"/>
      <c r="K39" s="128"/>
      <c r="L39" s="128"/>
      <c r="M39" s="128"/>
      <c r="N39" s="128"/>
      <c r="O39" s="128"/>
      <c r="P39" s="128"/>
      <c r="Q39" s="128"/>
      <c r="R39" s="128"/>
      <c r="S39" s="128"/>
      <c r="T39" s="128"/>
      <c r="U39" s="128"/>
      <c r="V39" s="128"/>
      <c r="W39" s="128"/>
      <c r="X39" s="128"/>
      <c r="Y39" s="128"/>
      <c r="Z39" s="128"/>
      <c r="AA39" s="128"/>
      <c r="AB39" s="128"/>
      <c r="AC39" s="128"/>
      <c r="AD39" s="128"/>
      <c r="AE39" s="128"/>
      <c r="AF39" s="128"/>
      <c r="AG39" s="128"/>
      <c r="AH39" s="128"/>
      <c r="AI39" s="128"/>
      <c r="AJ39" s="128"/>
      <c r="AK39" s="128"/>
      <c r="AL39" s="128"/>
      <c r="AM39" s="128"/>
      <c r="AN39" s="128"/>
      <c r="AO39" s="128"/>
      <c r="AP39" s="128"/>
      <c r="AQ39" s="128"/>
      <c r="AR39" s="128"/>
      <c r="AS39" s="128"/>
      <c r="AT39" s="128"/>
      <c r="AU39" s="128"/>
      <c r="AV39" s="128"/>
      <c r="AW39" s="128"/>
      <c r="AX39" s="128"/>
      <c r="AY39" s="128"/>
      <c r="AZ39" s="128"/>
      <c r="BA39" s="128"/>
      <c r="BB39" s="128"/>
      <c r="BC39" s="18"/>
    </row>
    <row r="40" spans="2:55" ht="11.5" x14ac:dyDescent="0.25">
      <c r="B40" s="33"/>
      <c r="C40" s="128"/>
      <c r="D40" s="128"/>
      <c r="E40" s="128"/>
      <c r="F40" s="128"/>
      <c r="G40" s="128"/>
      <c r="H40" s="128"/>
      <c r="I40" s="128"/>
      <c r="J40" s="128"/>
      <c r="K40" s="128"/>
      <c r="L40" s="128"/>
      <c r="M40" s="128"/>
      <c r="N40" s="128"/>
      <c r="O40" s="128"/>
      <c r="P40" s="128"/>
      <c r="Q40" s="128"/>
      <c r="R40" s="128"/>
      <c r="S40" s="128"/>
      <c r="T40" s="128"/>
      <c r="U40" s="128"/>
      <c r="V40" s="128"/>
      <c r="W40" s="128"/>
      <c r="X40" s="128"/>
      <c r="Y40" s="128"/>
      <c r="Z40" s="128"/>
      <c r="AA40" s="128"/>
      <c r="AB40" s="128"/>
      <c r="AC40" s="128"/>
      <c r="AD40" s="128"/>
      <c r="AE40" s="128"/>
      <c r="AF40" s="128"/>
      <c r="AG40" s="128"/>
      <c r="AH40" s="128"/>
      <c r="AI40" s="128"/>
      <c r="AJ40" s="128"/>
      <c r="AK40" s="128"/>
      <c r="AL40" s="128"/>
      <c r="AM40" s="128"/>
      <c r="AN40" s="128"/>
      <c r="AO40" s="128"/>
      <c r="AP40" s="128"/>
      <c r="AQ40" s="128"/>
      <c r="AR40" s="128"/>
      <c r="AS40" s="128"/>
      <c r="AT40" s="128"/>
      <c r="AU40" s="128"/>
      <c r="AV40" s="128"/>
      <c r="AW40" s="128"/>
      <c r="AX40" s="128"/>
      <c r="AY40" s="128"/>
      <c r="AZ40" s="128"/>
      <c r="BA40" s="128"/>
      <c r="BB40" s="128"/>
      <c r="BC40" s="18"/>
    </row>
    <row r="41" spans="2:55" ht="11.5" x14ac:dyDescent="0.25">
      <c r="B41" s="33"/>
      <c r="C41" s="128"/>
      <c r="D41" s="128"/>
      <c r="E41" s="128"/>
      <c r="F41" s="128"/>
      <c r="G41" s="128"/>
      <c r="H41" s="128"/>
      <c r="I41" s="128"/>
      <c r="J41" s="128"/>
      <c r="K41" s="128"/>
      <c r="L41" s="128"/>
      <c r="M41" s="128"/>
      <c r="N41" s="128"/>
      <c r="O41" s="128"/>
      <c r="P41" s="128"/>
      <c r="Q41" s="128"/>
      <c r="R41" s="128"/>
      <c r="S41" s="128"/>
      <c r="T41" s="128"/>
      <c r="U41" s="128"/>
      <c r="V41" s="128"/>
      <c r="W41" s="128"/>
      <c r="X41" s="128"/>
      <c r="Y41" s="128"/>
      <c r="Z41" s="128"/>
      <c r="AA41" s="128"/>
      <c r="AB41" s="128"/>
      <c r="AC41" s="128"/>
      <c r="AD41" s="128"/>
      <c r="AE41" s="128"/>
      <c r="AF41" s="128"/>
      <c r="AG41" s="128"/>
      <c r="AH41" s="128"/>
      <c r="AI41" s="128"/>
      <c r="AJ41" s="128"/>
      <c r="AK41" s="128"/>
      <c r="AL41" s="128"/>
      <c r="AM41" s="128"/>
      <c r="AN41" s="128"/>
      <c r="AO41" s="128"/>
      <c r="AP41" s="128"/>
      <c r="AQ41" s="128"/>
      <c r="AR41" s="128"/>
      <c r="AS41" s="128"/>
      <c r="AT41" s="128"/>
      <c r="AU41" s="128"/>
      <c r="AV41" s="128"/>
      <c r="AW41" s="128"/>
      <c r="AX41" s="128"/>
      <c r="AY41" s="128"/>
      <c r="AZ41" s="128"/>
      <c r="BA41" s="128"/>
      <c r="BB41" s="128"/>
      <c r="BC41" s="18"/>
    </row>
    <row r="42" spans="2:55" x14ac:dyDescent="0.25">
      <c r="B42" s="33"/>
      <c r="D42" s="41" t="s">
        <v>9</v>
      </c>
      <c r="BC42" s="18"/>
    </row>
    <row r="43" spans="2:55" ht="11.5" x14ac:dyDescent="0.25">
      <c r="B43" s="33"/>
      <c r="C43" s="1"/>
      <c r="D43" s="78"/>
      <c r="E43" s="131" t="s">
        <v>10</v>
      </c>
      <c r="F43" s="131"/>
      <c r="G43" s="131"/>
      <c r="H43" s="131"/>
      <c r="I43" s="131"/>
      <c r="J43" s="131"/>
      <c r="K43" s="131"/>
      <c r="L43" s="131"/>
      <c r="M43" s="131"/>
      <c r="N43" s="131"/>
      <c r="O43" s="131"/>
      <c r="P43" s="131"/>
      <c r="Q43" s="131"/>
      <c r="R43" s="131"/>
      <c r="S43" s="131"/>
      <c r="T43" s="131"/>
      <c r="U43" s="131"/>
      <c r="V43" s="131"/>
      <c r="W43" s="131"/>
      <c r="X43" s="131"/>
      <c r="Y43" s="131"/>
      <c r="Z43" s="131"/>
      <c r="AA43" s="131"/>
      <c r="AB43" s="131"/>
      <c r="AC43" s="131"/>
      <c r="AD43" s="131"/>
      <c r="AE43" s="131"/>
      <c r="AF43" s="131"/>
      <c r="AG43" s="131"/>
      <c r="AH43" s="131"/>
      <c r="AI43" s="131"/>
      <c r="AJ43" s="131"/>
      <c r="AK43" s="131"/>
      <c r="AL43" s="131"/>
      <c r="AM43" s="131"/>
      <c r="AN43" s="131"/>
      <c r="AO43" s="131"/>
      <c r="AP43" s="131"/>
      <c r="AQ43" s="131"/>
      <c r="AR43" s="131"/>
      <c r="AS43" s="131"/>
      <c r="AT43" s="131"/>
      <c r="AU43" s="131"/>
      <c r="AV43" s="131"/>
      <c r="AW43" s="131"/>
      <c r="AX43" s="131"/>
      <c r="AY43" s="131"/>
      <c r="AZ43" s="131"/>
      <c r="BA43" s="131"/>
      <c r="BB43" s="131"/>
      <c r="BC43" s="18"/>
    </row>
    <row r="44" spans="2:55" ht="11.5" x14ac:dyDescent="0.25">
      <c r="B44" s="33"/>
      <c r="C44" s="1"/>
      <c r="D44" s="78"/>
      <c r="F44"/>
      <c r="G44"/>
      <c r="H44" s="80"/>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s="18"/>
    </row>
    <row r="45" spans="2:55" ht="11.5" x14ac:dyDescent="0.25">
      <c r="B45" s="33"/>
      <c r="C45" s="1"/>
      <c r="D45" s="78"/>
      <c r="E45" s="123" t="s">
        <v>753</v>
      </c>
      <c r="F45" s="123"/>
      <c r="G45" s="123"/>
      <c r="H45" s="123"/>
      <c r="I45" s="123"/>
      <c r="J45" s="123"/>
      <c r="K45" s="123"/>
      <c r="L45" s="123"/>
      <c r="M45" s="123"/>
      <c r="N45" s="123"/>
      <c r="O45" s="123"/>
      <c r="P45" s="123"/>
      <c r="Q45" s="123"/>
      <c r="R45" s="123"/>
      <c r="S45" s="123"/>
      <c r="T45" s="123"/>
      <c r="U45" s="123"/>
      <c r="V45" s="123"/>
      <c r="W45" s="123"/>
      <c r="X45" s="123"/>
      <c r="Y45" s="123"/>
      <c r="Z45" s="123"/>
      <c r="AA45" s="123"/>
      <c r="AB45" s="123"/>
      <c r="AC45" s="123"/>
      <c r="AD45" s="123"/>
      <c r="AE45" s="123"/>
      <c r="AF45" s="123"/>
      <c r="AG45" s="123"/>
      <c r="AH45" s="123"/>
      <c r="AI45" s="123"/>
      <c r="AJ45" s="123"/>
      <c r="AK45" s="123"/>
      <c r="AL45" s="123"/>
      <c r="AM45" s="123"/>
      <c r="AN45" s="123"/>
      <c r="AO45" s="123"/>
      <c r="AP45" s="123"/>
      <c r="AQ45" s="123"/>
      <c r="AR45" s="123"/>
      <c r="AS45" s="123"/>
      <c r="AT45" s="123"/>
      <c r="AU45" s="123"/>
      <c r="AV45" s="123"/>
      <c r="AW45" s="123"/>
      <c r="AX45" s="123"/>
      <c r="AY45" s="123"/>
      <c r="AZ45" s="123"/>
      <c r="BA45" s="123"/>
      <c r="BB45" s="123"/>
      <c r="BC45" s="18"/>
    </row>
    <row r="46" spans="2:55" ht="11.5" x14ac:dyDescent="0.25">
      <c r="B46" s="33"/>
      <c r="C46" s="1"/>
      <c r="D46" s="78"/>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23"/>
      <c r="AH46" s="123"/>
      <c r="AI46" s="123"/>
      <c r="AJ46" s="123"/>
      <c r="AK46" s="123"/>
      <c r="AL46" s="123"/>
      <c r="AM46" s="123"/>
      <c r="AN46" s="123"/>
      <c r="AO46" s="123"/>
      <c r="AP46" s="123"/>
      <c r="AQ46" s="123"/>
      <c r="AR46" s="123"/>
      <c r="AS46" s="123"/>
      <c r="AT46" s="123"/>
      <c r="AU46" s="123"/>
      <c r="AV46" s="123"/>
      <c r="AW46" s="123"/>
      <c r="AX46" s="123"/>
      <c r="AY46" s="123"/>
      <c r="AZ46" s="123"/>
      <c r="BA46" s="123"/>
      <c r="BB46" s="123"/>
      <c r="BC46" s="18"/>
    </row>
    <row r="47" spans="2:55" ht="11.5" x14ac:dyDescent="0.25">
      <c r="B47" s="33"/>
      <c r="C47" s="1"/>
      <c r="D47" s="78"/>
      <c r="E47" s="123"/>
      <c r="F47" s="123"/>
      <c r="G47" s="123"/>
      <c r="H47" s="123"/>
      <c r="I47" s="123"/>
      <c r="J47" s="123"/>
      <c r="K47" s="123"/>
      <c r="L47" s="123"/>
      <c r="M47" s="123"/>
      <c r="N47" s="123"/>
      <c r="O47" s="123"/>
      <c r="P47" s="123"/>
      <c r="Q47" s="123"/>
      <c r="R47" s="123"/>
      <c r="S47" s="123"/>
      <c r="T47" s="123"/>
      <c r="U47" s="123"/>
      <c r="V47" s="123"/>
      <c r="W47" s="123"/>
      <c r="X47" s="123"/>
      <c r="Y47" s="123"/>
      <c r="Z47" s="123"/>
      <c r="AA47" s="123"/>
      <c r="AB47" s="123"/>
      <c r="AC47" s="123"/>
      <c r="AD47" s="123"/>
      <c r="AE47" s="123"/>
      <c r="AF47" s="123"/>
      <c r="AG47" s="123"/>
      <c r="AH47" s="123"/>
      <c r="AI47" s="123"/>
      <c r="AJ47" s="123"/>
      <c r="AK47" s="123"/>
      <c r="AL47" s="123"/>
      <c r="AM47" s="123"/>
      <c r="AN47" s="123"/>
      <c r="AO47" s="123"/>
      <c r="AP47" s="123"/>
      <c r="AQ47" s="123"/>
      <c r="AR47" s="123"/>
      <c r="AS47" s="123"/>
      <c r="AT47" s="123"/>
      <c r="AU47" s="123"/>
      <c r="AV47" s="123"/>
      <c r="AW47" s="123"/>
      <c r="AX47" s="123"/>
      <c r="AY47" s="123"/>
      <c r="AZ47" s="123"/>
      <c r="BA47" s="123"/>
      <c r="BB47" s="123"/>
      <c r="BC47" s="18"/>
    </row>
    <row r="48" spans="2:55" ht="11.5" x14ac:dyDescent="0.25">
      <c r="B48" s="33"/>
      <c r="C48" s="1"/>
      <c r="D48" s="78"/>
      <c r="E48" s="123"/>
      <c r="F48" s="123"/>
      <c r="G48" s="123"/>
      <c r="H48" s="123"/>
      <c r="I48" s="123"/>
      <c r="J48" s="123"/>
      <c r="K48" s="123"/>
      <c r="L48" s="123"/>
      <c r="M48" s="123"/>
      <c r="N48" s="123"/>
      <c r="O48" s="123"/>
      <c r="P48" s="123"/>
      <c r="Q48" s="123"/>
      <c r="R48" s="123"/>
      <c r="S48" s="123"/>
      <c r="T48" s="123"/>
      <c r="U48" s="123"/>
      <c r="V48" s="123"/>
      <c r="W48" s="123"/>
      <c r="X48" s="123"/>
      <c r="Y48" s="123"/>
      <c r="Z48" s="123"/>
      <c r="AA48" s="123"/>
      <c r="AB48" s="123"/>
      <c r="AC48" s="123"/>
      <c r="AD48" s="123"/>
      <c r="AE48" s="123"/>
      <c r="AF48" s="123"/>
      <c r="AG48" s="123"/>
      <c r="AH48" s="123"/>
      <c r="AI48" s="123"/>
      <c r="AJ48" s="123"/>
      <c r="AK48" s="123"/>
      <c r="AL48" s="123"/>
      <c r="AM48" s="123"/>
      <c r="AN48" s="123"/>
      <c r="AO48" s="123"/>
      <c r="AP48" s="123"/>
      <c r="AQ48" s="123"/>
      <c r="AR48" s="123"/>
      <c r="AS48" s="123"/>
      <c r="AT48" s="123"/>
      <c r="AU48" s="123"/>
      <c r="AV48" s="123"/>
      <c r="AW48" s="123"/>
      <c r="AX48" s="123"/>
      <c r="AY48" s="123"/>
      <c r="AZ48" s="123"/>
      <c r="BA48" s="123"/>
      <c r="BB48" s="123"/>
      <c r="BC48" s="18"/>
    </row>
    <row r="49" spans="2:55" ht="11.5" x14ac:dyDescent="0.25">
      <c r="B49" s="33"/>
      <c r="C49" s="1"/>
      <c r="D49" s="78"/>
      <c r="E49" s="123"/>
      <c r="F49" s="123"/>
      <c r="G49" s="123"/>
      <c r="H49" s="123"/>
      <c r="I49" s="123"/>
      <c r="J49" s="123"/>
      <c r="K49" s="123"/>
      <c r="L49" s="123"/>
      <c r="M49" s="123"/>
      <c r="N49" s="123"/>
      <c r="O49" s="123"/>
      <c r="P49" s="123"/>
      <c r="Q49" s="123"/>
      <c r="R49" s="123"/>
      <c r="S49" s="123"/>
      <c r="T49" s="123"/>
      <c r="U49" s="123"/>
      <c r="V49" s="123"/>
      <c r="W49" s="123"/>
      <c r="X49" s="123"/>
      <c r="Y49" s="123"/>
      <c r="Z49" s="123"/>
      <c r="AA49" s="123"/>
      <c r="AB49" s="123"/>
      <c r="AC49" s="123"/>
      <c r="AD49" s="123"/>
      <c r="AE49" s="123"/>
      <c r="AF49" s="123"/>
      <c r="AG49" s="123"/>
      <c r="AH49" s="123"/>
      <c r="AI49" s="123"/>
      <c r="AJ49" s="123"/>
      <c r="AK49" s="123"/>
      <c r="AL49" s="123"/>
      <c r="AM49" s="123"/>
      <c r="AN49" s="123"/>
      <c r="AO49" s="123"/>
      <c r="AP49" s="123"/>
      <c r="AQ49" s="123"/>
      <c r="AR49" s="123"/>
      <c r="AS49" s="123"/>
      <c r="AT49" s="123"/>
      <c r="AU49" s="123"/>
      <c r="AV49" s="123"/>
      <c r="AW49" s="123"/>
      <c r="AX49" s="123"/>
      <c r="AY49" s="123"/>
      <c r="AZ49" s="123"/>
      <c r="BA49" s="123"/>
      <c r="BB49" s="123"/>
      <c r="BC49" s="18"/>
    </row>
    <row r="50" spans="2:55" ht="11.5" x14ac:dyDescent="0.25">
      <c r="B50" s="33"/>
      <c r="C50" s="1"/>
      <c r="D50" s="78"/>
      <c r="E50" s="123"/>
      <c r="F50" s="123"/>
      <c r="G50" s="123"/>
      <c r="H50" s="123"/>
      <c r="I50" s="123"/>
      <c r="J50" s="123"/>
      <c r="K50" s="123"/>
      <c r="L50" s="123"/>
      <c r="M50" s="123"/>
      <c r="N50" s="123"/>
      <c r="O50" s="123"/>
      <c r="P50" s="123"/>
      <c r="Q50" s="123"/>
      <c r="R50" s="123"/>
      <c r="S50" s="123"/>
      <c r="T50" s="123"/>
      <c r="U50" s="123"/>
      <c r="V50" s="123"/>
      <c r="W50" s="123"/>
      <c r="X50" s="123"/>
      <c r="Y50" s="123"/>
      <c r="Z50" s="123"/>
      <c r="AA50" s="123"/>
      <c r="AB50" s="123"/>
      <c r="AC50" s="123"/>
      <c r="AD50" s="123"/>
      <c r="AE50" s="123"/>
      <c r="AF50" s="123"/>
      <c r="AG50" s="123"/>
      <c r="AH50" s="123"/>
      <c r="AI50" s="123"/>
      <c r="AJ50" s="123"/>
      <c r="AK50" s="123"/>
      <c r="AL50" s="123"/>
      <c r="AM50" s="123"/>
      <c r="AN50" s="123"/>
      <c r="AO50" s="123"/>
      <c r="AP50" s="123"/>
      <c r="AQ50" s="123"/>
      <c r="AR50" s="123"/>
      <c r="AS50" s="123"/>
      <c r="AT50" s="123"/>
      <c r="AU50" s="123"/>
      <c r="AV50" s="123"/>
      <c r="AW50" s="123"/>
      <c r="AX50" s="123"/>
      <c r="AY50" s="123"/>
      <c r="AZ50" s="123"/>
      <c r="BA50" s="123"/>
      <c r="BB50" s="123"/>
      <c r="BC50" s="18"/>
    </row>
    <row r="51" spans="2:55" ht="11.5" x14ac:dyDescent="0.25">
      <c r="B51" s="33"/>
      <c r="C51" s="1"/>
      <c r="BC51" s="18"/>
    </row>
    <row r="52" spans="2:55" x14ac:dyDescent="0.25">
      <c r="B52" s="33"/>
      <c r="D52" s="41" t="s">
        <v>11</v>
      </c>
      <c r="BC52" s="18"/>
    </row>
    <row r="53" spans="2:55" ht="11.25" customHeight="1" x14ac:dyDescent="0.25">
      <c r="B53" s="33"/>
      <c r="D53" s="41"/>
      <c r="E53" s="1" t="s">
        <v>12</v>
      </c>
      <c r="BC53" s="18"/>
    </row>
    <row r="54" spans="2:55" ht="11.25" customHeight="1" x14ac:dyDescent="0.25">
      <c r="B54" s="33"/>
      <c r="D54" s="41"/>
      <c r="E54" s="6" t="s">
        <v>13</v>
      </c>
      <c r="BC54" s="18"/>
    </row>
    <row r="55" spans="2:55" ht="11.25" customHeight="1" x14ac:dyDescent="0.25">
      <c r="B55" s="33"/>
      <c r="D55" s="41"/>
      <c r="E55" s="6" t="s">
        <v>14</v>
      </c>
      <c r="BC55" s="18"/>
    </row>
    <row r="56" spans="2:55" ht="11.25" customHeight="1" x14ac:dyDescent="0.25">
      <c r="B56" s="33"/>
      <c r="D56" s="41"/>
      <c r="E56" s="6" t="s">
        <v>15</v>
      </c>
      <c r="BC56" s="18"/>
    </row>
    <row r="57" spans="2:55" ht="11.25" customHeight="1" x14ac:dyDescent="0.25">
      <c r="B57" s="33"/>
      <c r="D57" s="41"/>
      <c r="E57" s="6" t="s">
        <v>16</v>
      </c>
      <c r="BC57" s="18"/>
    </row>
    <row r="58" spans="2:55" ht="11.25" customHeight="1" x14ac:dyDescent="0.25">
      <c r="B58" s="33"/>
      <c r="D58" s="41"/>
      <c r="E58" s="6" t="s">
        <v>17</v>
      </c>
      <c r="BC58" s="18"/>
    </row>
    <row r="59" spans="2:55" ht="11.25" customHeight="1" x14ac:dyDescent="0.25">
      <c r="B59" s="33"/>
      <c r="D59" s="41"/>
      <c r="BC59" s="18"/>
    </row>
    <row r="60" spans="2:55" ht="11.25" customHeight="1" x14ac:dyDescent="0.25">
      <c r="B60" s="33"/>
      <c r="D60" s="41"/>
      <c r="E60" s="1" t="s">
        <v>18</v>
      </c>
      <c r="BC60" s="18"/>
    </row>
    <row r="61" spans="2:55" ht="11.25" customHeight="1" x14ac:dyDescent="0.25">
      <c r="B61" s="33"/>
      <c r="D61" s="41"/>
      <c r="BC61" s="18"/>
    </row>
    <row r="62" spans="2:55" x14ac:dyDescent="0.25">
      <c r="B62" s="33"/>
      <c r="D62" s="41" t="s">
        <v>19</v>
      </c>
      <c r="BC62" s="18"/>
    </row>
    <row r="63" spans="2:55" ht="91.5" customHeight="1" x14ac:dyDescent="0.25">
      <c r="B63" s="33"/>
      <c r="C63" s="1"/>
      <c r="E63" s="123" t="s">
        <v>20</v>
      </c>
      <c r="F63" s="123"/>
      <c r="G63" s="123"/>
      <c r="H63" s="123"/>
      <c r="I63" s="123"/>
      <c r="J63" s="123"/>
      <c r="K63" s="123"/>
      <c r="L63" s="123"/>
      <c r="M63" s="123"/>
      <c r="N63" s="123"/>
      <c r="O63" s="123"/>
      <c r="P63" s="123"/>
      <c r="Q63" s="123"/>
      <c r="R63" s="123"/>
      <c r="S63" s="123"/>
      <c r="T63" s="123"/>
      <c r="U63" s="123"/>
      <c r="V63" s="123"/>
      <c r="W63" s="123"/>
      <c r="X63" s="123"/>
      <c r="Y63" s="123"/>
      <c r="Z63" s="123"/>
      <c r="AA63" s="123"/>
      <c r="AB63" s="123"/>
      <c r="AC63" s="123"/>
      <c r="AD63" s="123"/>
      <c r="AE63" s="123"/>
      <c r="AF63" s="123"/>
      <c r="AG63" s="123"/>
      <c r="AH63" s="123"/>
      <c r="AI63" s="123"/>
      <c r="AJ63" s="123"/>
      <c r="AK63" s="123"/>
      <c r="AL63" s="123"/>
      <c r="AM63" s="123"/>
      <c r="AN63" s="123"/>
      <c r="AO63" s="123"/>
      <c r="AP63" s="123"/>
      <c r="AQ63" s="123"/>
      <c r="AR63" s="123"/>
      <c r="AS63" s="123"/>
      <c r="AT63" s="123"/>
      <c r="AU63" s="123"/>
      <c r="AV63" s="123"/>
      <c r="AW63" s="123"/>
      <c r="AX63" s="123"/>
      <c r="AY63" s="123"/>
      <c r="AZ63" s="123"/>
      <c r="BA63" s="123"/>
      <c r="BB63" s="123"/>
      <c r="BC63" s="18"/>
    </row>
    <row r="64" spans="2:55" ht="11.5" x14ac:dyDescent="0.25">
      <c r="B64" s="33"/>
      <c r="C64" s="1"/>
      <c r="BC64" s="18"/>
    </row>
    <row r="65" spans="2:56" x14ac:dyDescent="0.25">
      <c r="B65" s="33"/>
      <c r="C65" s="40" t="s">
        <v>21</v>
      </c>
      <c r="BC65" s="18"/>
    </row>
    <row r="66" spans="2:56" x14ac:dyDescent="0.25">
      <c r="B66" s="33"/>
      <c r="D66" s="106" t="s">
        <v>22</v>
      </c>
      <c r="AB66" s="90"/>
      <c r="AC66" s="90"/>
      <c r="AD66" s="90"/>
      <c r="AE66" s="90"/>
      <c r="AF66" s="90"/>
      <c r="AG66" s="90"/>
      <c r="AH66" s="90"/>
      <c r="AI66" s="90"/>
      <c r="AJ66" s="90"/>
      <c r="AK66" s="90"/>
      <c r="AL66" s="90"/>
      <c r="AM66" s="90"/>
      <c r="AN66" s="90"/>
      <c r="BC66" s="18"/>
    </row>
    <row r="67" spans="2:56" ht="11.5" x14ac:dyDescent="0.25">
      <c r="B67" s="33"/>
      <c r="C67" s="1"/>
      <c r="E67" s="6" t="s">
        <v>23</v>
      </c>
      <c r="F67" s="1" t="s">
        <v>24</v>
      </c>
      <c r="BC67" s="18"/>
    </row>
    <row r="68" spans="2:56" ht="11.5" x14ac:dyDescent="0.25">
      <c r="B68" s="33"/>
      <c r="C68" s="1"/>
      <c r="E68" s="6"/>
      <c r="F68" s="87" t="s">
        <v>25</v>
      </c>
      <c r="BC68" s="18"/>
    </row>
    <row r="69" spans="2:56" ht="11.5" x14ac:dyDescent="0.25">
      <c r="B69" s="33"/>
      <c r="C69" s="1"/>
      <c r="E69" s="6"/>
      <c r="F69" s="88" t="s">
        <v>26</v>
      </c>
      <c r="G69" s="85"/>
      <c r="H69" s="85"/>
      <c r="I69" s="85"/>
      <c r="J69" s="85"/>
      <c r="K69" s="85"/>
      <c r="L69" s="85"/>
      <c r="M69" s="85"/>
      <c r="N69" s="85"/>
      <c r="O69" s="85"/>
      <c r="P69" s="85"/>
      <c r="Q69" s="85"/>
      <c r="R69" s="85"/>
      <c r="S69" s="85"/>
      <c r="T69" s="85"/>
      <c r="U69" s="85"/>
      <c r="V69" s="85"/>
      <c r="W69" s="85"/>
      <c r="X69" s="85"/>
      <c r="Y69" s="85"/>
      <c r="Z69" s="85"/>
      <c r="AA69" s="85"/>
      <c r="AB69" s="85"/>
      <c r="AC69" s="85"/>
      <c r="AD69" s="85"/>
      <c r="AE69" s="85"/>
      <c r="AF69" s="85"/>
      <c r="AG69" s="85"/>
      <c r="AH69" s="85"/>
      <c r="AI69" s="85"/>
      <c r="BC69" s="18"/>
    </row>
    <row r="70" spans="2:56" ht="11.5" x14ac:dyDescent="0.25">
      <c r="B70" s="33"/>
      <c r="C70" s="1"/>
      <c r="E70" s="6"/>
      <c r="F70" s="89" t="s">
        <v>27</v>
      </c>
      <c r="G70" s="86"/>
      <c r="H70" s="86"/>
      <c r="I70" s="86"/>
      <c r="J70" s="86"/>
      <c r="K70" s="86"/>
      <c r="L70" s="86"/>
      <c r="M70" s="86"/>
      <c r="N70" s="86"/>
      <c r="O70" s="86"/>
      <c r="P70" s="86"/>
      <c r="Q70" s="86"/>
      <c r="R70" s="86"/>
      <c r="S70" s="86"/>
      <c r="T70" s="86"/>
      <c r="U70" s="86"/>
      <c r="V70" s="86"/>
      <c r="W70" s="86"/>
      <c r="X70" s="86"/>
      <c r="Y70" s="86"/>
      <c r="Z70" s="86"/>
      <c r="AA70" s="86"/>
      <c r="AB70" s="86"/>
      <c r="AC70" s="86"/>
      <c r="AD70" s="86"/>
      <c r="AE70" s="86"/>
      <c r="AF70" s="86"/>
      <c r="AG70" s="86"/>
      <c r="AH70" s="86"/>
      <c r="AI70" s="86"/>
      <c r="BC70" s="18"/>
    </row>
    <row r="71" spans="2:56" ht="11.5" x14ac:dyDescent="0.25">
      <c r="B71" s="33"/>
      <c r="C71" s="1"/>
      <c r="E71" s="6"/>
      <c r="F71" s="118" t="s">
        <v>754</v>
      </c>
      <c r="G71" s="117"/>
      <c r="H71" s="117"/>
      <c r="I71" s="117"/>
      <c r="J71" s="117"/>
      <c r="K71" s="117"/>
      <c r="L71" s="117"/>
      <c r="M71" s="117"/>
      <c r="N71" s="117"/>
      <c r="O71" s="117"/>
      <c r="P71" s="117"/>
      <c r="Q71" s="117"/>
      <c r="R71" s="117"/>
      <c r="S71" s="117"/>
      <c r="T71" s="117"/>
      <c r="U71" s="117"/>
      <c r="V71" s="117"/>
      <c r="W71" s="117"/>
      <c r="X71" s="117"/>
      <c r="Y71" s="117"/>
      <c r="Z71" s="117"/>
      <c r="AA71" s="117"/>
      <c r="AB71" s="117"/>
      <c r="AC71" s="117"/>
      <c r="AD71" s="117"/>
      <c r="AE71" s="117"/>
      <c r="AF71" s="117"/>
      <c r="AG71" s="117"/>
      <c r="AH71" s="117"/>
      <c r="AI71" s="117"/>
      <c r="BC71" s="18"/>
    </row>
    <row r="72" spans="2:56" ht="11.5" x14ac:dyDescent="0.25">
      <c r="B72" s="33"/>
      <c r="C72" s="1"/>
      <c r="E72" s="6"/>
      <c r="F72" s="119" t="s">
        <v>28</v>
      </c>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BC72" s="18"/>
    </row>
    <row r="73" spans="2:56" ht="11.5" x14ac:dyDescent="0.25">
      <c r="B73" s="33"/>
      <c r="C73" s="1"/>
      <c r="E73" s="6"/>
      <c r="BC73" s="18"/>
    </row>
    <row r="74" spans="2:56" ht="11.5" x14ac:dyDescent="0.25">
      <c r="B74" s="33"/>
      <c r="C74" s="1"/>
      <c r="E74" s="6"/>
      <c r="F74" s="1" t="s">
        <v>29</v>
      </c>
      <c r="BC74" s="18"/>
    </row>
    <row r="75" spans="2:56" ht="11.5" x14ac:dyDescent="0.25">
      <c r="B75" s="33"/>
      <c r="C75" s="1"/>
      <c r="BC75" s="18"/>
    </row>
    <row r="76" spans="2:56" x14ac:dyDescent="0.25">
      <c r="B76" s="33"/>
      <c r="C76" s="42"/>
      <c r="D76" s="106" t="s">
        <v>30</v>
      </c>
      <c r="E76" s="7"/>
      <c r="F76" s="7"/>
      <c r="G76" s="7"/>
      <c r="H76" s="7"/>
      <c r="I76" s="7"/>
      <c r="J76" s="7"/>
      <c r="K76" s="7"/>
      <c r="L76" s="7"/>
      <c r="M76" s="7"/>
      <c r="N76" s="7"/>
      <c r="O76" s="7"/>
      <c r="P76" s="132" t="s">
        <v>31</v>
      </c>
      <c r="Q76" s="132"/>
      <c r="R76" s="132"/>
      <c r="S76" s="132"/>
      <c r="T76" s="132"/>
      <c r="U76" s="132"/>
      <c r="V76" s="132"/>
      <c r="W76" s="132"/>
      <c r="X76" s="132"/>
      <c r="Y76" s="132"/>
      <c r="Z76" s="132"/>
      <c r="AA76" s="132"/>
      <c r="AB76" s="132"/>
      <c r="AC76" s="132"/>
      <c r="AD76" s="132"/>
      <c r="AE76" s="132"/>
      <c r="AF76" s="132"/>
      <c r="AG76" s="132"/>
      <c r="AH76" s="7"/>
      <c r="AI76" s="7"/>
      <c r="AJ76" s="7"/>
      <c r="AK76" s="7"/>
      <c r="AL76" s="7"/>
      <c r="AM76" s="7"/>
      <c r="AN76" s="7"/>
      <c r="AO76" s="7"/>
      <c r="AP76" s="7"/>
      <c r="AQ76" s="7"/>
      <c r="AR76" s="7"/>
      <c r="AS76" s="7"/>
      <c r="AT76" s="7"/>
      <c r="AU76" s="7"/>
      <c r="AV76" s="7"/>
      <c r="AW76" s="7"/>
      <c r="AX76" s="7"/>
      <c r="AY76" s="7"/>
      <c r="AZ76" s="7"/>
      <c r="BA76" s="7"/>
      <c r="BB76" s="7"/>
      <c r="BC76" s="18"/>
    </row>
    <row r="77" spans="2:56" customFormat="1" ht="11.5" x14ac:dyDescent="0.25">
      <c r="B77" s="16"/>
      <c r="E77" s="80" t="s">
        <v>32</v>
      </c>
      <c r="BC77" s="18"/>
      <c r="BD77" s="1"/>
    </row>
    <row r="78" spans="2:56" customFormat="1" ht="11.5" x14ac:dyDescent="0.25">
      <c r="B78" s="16"/>
      <c r="E78" s="1"/>
      <c r="F78" s="80" t="s">
        <v>33</v>
      </c>
      <c r="BC78" s="18"/>
      <c r="BD78" s="1"/>
    </row>
    <row r="79" spans="2:56" customFormat="1" ht="11.5" x14ac:dyDescent="0.25">
      <c r="B79" s="16"/>
      <c r="F79" s="80" t="s">
        <v>34</v>
      </c>
      <c r="BC79" s="18"/>
      <c r="BD79" s="1"/>
    </row>
    <row r="80" spans="2:56" customFormat="1" ht="11.5" x14ac:dyDescent="0.25">
      <c r="B80" s="16"/>
      <c r="F80" s="129" t="s">
        <v>755</v>
      </c>
      <c r="G80" s="123"/>
      <c r="H80" s="123"/>
      <c r="I80" s="123"/>
      <c r="J80" s="123"/>
      <c r="K80" s="123"/>
      <c r="L80" s="123"/>
      <c r="M80" s="123"/>
      <c r="N80" s="123"/>
      <c r="O80" s="123"/>
      <c r="P80" s="123"/>
      <c r="Q80" s="123"/>
      <c r="R80" s="123"/>
      <c r="S80" s="123"/>
      <c r="T80" s="123"/>
      <c r="U80" s="123"/>
      <c r="V80" s="123"/>
      <c r="W80" s="123"/>
      <c r="X80" s="123"/>
      <c r="Y80" s="123"/>
      <c r="Z80" s="123"/>
      <c r="AA80" s="123"/>
      <c r="AB80" s="123"/>
      <c r="AC80" s="123"/>
      <c r="AD80" s="123"/>
      <c r="AE80" s="123"/>
      <c r="AF80" s="123"/>
      <c r="AG80" s="123"/>
      <c r="AH80" s="123"/>
      <c r="AI80" s="123"/>
      <c r="AJ80" s="123"/>
      <c r="AK80" s="123"/>
      <c r="AL80" s="123"/>
      <c r="AM80" s="123"/>
      <c r="AN80" s="123"/>
      <c r="AO80" s="123"/>
      <c r="AP80" s="123"/>
      <c r="AQ80" s="123"/>
      <c r="AR80" s="123"/>
      <c r="AS80" s="123"/>
      <c r="AT80" s="123"/>
      <c r="AU80" s="123"/>
      <c r="AV80" s="123"/>
      <c r="AW80" s="123"/>
      <c r="AX80" s="123"/>
      <c r="AY80" s="123"/>
      <c r="AZ80" s="123"/>
      <c r="BA80" s="123"/>
      <c r="BB80" s="123"/>
      <c r="BC80" s="18"/>
      <c r="BD80" s="1"/>
    </row>
    <row r="81" spans="2:56" customFormat="1" ht="11.5" x14ac:dyDescent="0.25">
      <c r="B81" s="16"/>
      <c r="F81" s="123"/>
      <c r="G81" s="123"/>
      <c r="H81" s="123"/>
      <c r="I81" s="123"/>
      <c r="J81" s="123"/>
      <c r="K81" s="123"/>
      <c r="L81" s="123"/>
      <c r="M81" s="123"/>
      <c r="N81" s="123"/>
      <c r="O81" s="123"/>
      <c r="P81" s="123"/>
      <c r="Q81" s="123"/>
      <c r="R81" s="123"/>
      <c r="S81" s="123"/>
      <c r="T81" s="123"/>
      <c r="U81" s="123"/>
      <c r="V81" s="123"/>
      <c r="W81" s="123"/>
      <c r="X81" s="123"/>
      <c r="Y81" s="123"/>
      <c r="Z81" s="123"/>
      <c r="AA81" s="123"/>
      <c r="AB81" s="123"/>
      <c r="AC81" s="123"/>
      <c r="AD81" s="123"/>
      <c r="AE81" s="123"/>
      <c r="AF81" s="123"/>
      <c r="AG81" s="123"/>
      <c r="AH81" s="123"/>
      <c r="AI81" s="123"/>
      <c r="AJ81" s="123"/>
      <c r="AK81" s="123"/>
      <c r="AL81" s="123"/>
      <c r="AM81" s="123"/>
      <c r="AN81" s="123"/>
      <c r="AO81" s="123"/>
      <c r="AP81" s="123"/>
      <c r="AQ81" s="123"/>
      <c r="AR81" s="123"/>
      <c r="AS81" s="123"/>
      <c r="AT81" s="123"/>
      <c r="AU81" s="123"/>
      <c r="AV81" s="123"/>
      <c r="AW81" s="123"/>
      <c r="AX81" s="123"/>
      <c r="AY81" s="123"/>
      <c r="AZ81" s="123"/>
      <c r="BA81" s="123"/>
      <c r="BB81" s="123"/>
      <c r="BC81" s="18"/>
      <c r="BD81" s="1"/>
    </row>
    <row r="82" spans="2:56" customFormat="1" ht="11.5" x14ac:dyDescent="0.25">
      <c r="B82" s="16"/>
      <c r="F82" s="80" t="s">
        <v>35</v>
      </c>
      <c r="BC82" s="18"/>
      <c r="BD82" s="1"/>
    </row>
    <row r="83" spans="2:56" customFormat="1" ht="11.5" x14ac:dyDescent="0.25">
      <c r="B83" s="16"/>
      <c r="F83" s="80" t="s">
        <v>36</v>
      </c>
      <c r="BC83" s="18"/>
      <c r="BD83" s="1"/>
    </row>
    <row r="84" spans="2:56" customFormat="1" ht="11.5" x14ac:dyDescent="0.25">
      <c r="B84" s="16"/>
      <c r="F84" s="80" t="s">
        <v>756</v>
      </c>
      <c r="BC84" s="18"/>
      <c r="BD84" s="1"/>
    </row>
    <row r="85" spans="2:56" ht="11.5" x14ac:dyDescent="0.25">
      <c r="B85" s="33"/>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c r="BA85" s="7"/>
      <c r="BB85" s="7"/>
      <c r="BC85" s="18"/>
    </row>
    <row r="86" spans="2:56" x14ac:dyDescent="0.25">
      <c r="B86" s="33"/>
      <c r="C86" s="42"/>
      <c r="D86" s="106" t="s">
        <v>37</v>
      </c>
      <c r="E86" s="7"/>
      <c r="F86" s="7"/>
      <c r="G86" s="7"/>
      <c r="H86" s="7"/>
      <c r="I86" s="7"/>
      <c r="J86" s="7"/>
      <c r="K86" s="7"/>
      <c r="L86" s="7"/>
      <c r="M86" s="7"/>
      <c r="N86" s="7"/>
      <c r="O86" s="7"/>
      <c r="P86" s="132" t="s">
        <v>38</v>
      </c>
      <c r="Q86" s="132"/>
      <c r="R86" s="132"/>
      <c r="S86" s="132"/>
      <c r="T86" s="132"/>
      <c r="U86" s="132"/>
      <c r="V86" s="132"/>
      <c r="W86" s="132"/>
      <c r="X86" s="132"/>
      <c r="Y86" s="132"/>
      <c r="Z86" s="132"/>
      <c r="AA86" s="132"/>
      <c r="AB86" s="132"/>
      <c r="AC86" s="132"/>
      <c r="AD86" s="132"/>
      <c r="AE86" s="132"/>
      <c r="AF86" s="132"/>
      <c r="AG86" s="132"/>
      <c r="AH86" s="132"/>
      <c r="AI86" s="132"/>
      <c r="AJ86" s="132"/>
      <c r="AK86" s="132"/>
      <c r="AL86" s="7"/>
      <c r="AM86" s="7"/>
      <c r="AN86" s="7"/>
      <c r="AO86" s="7"/>
      <c r="AP86" s="7"/>
      <c r="AQ86" s="7"/>
      <c r="AR86" s="7"/>
      <c r="AS86" s="7"/>
      <c r="AT86" s="7"/>
      <c r="AU86" s="7"/>
      <c r="AV86" s="7"/>
      <c r="AW86" s="7"/>
      <c r="AX86" s="7"/>
      <c r="AY86" s="7"/>
      <c r="AZ86" s="7"/>
      <c r="BA86" s="7"/>
      <c r="BB86" s="7"/>
      <c r="BC86" s="18"/>
    </row>
    <row r="87" spans="2:56" ht="11.4" customHeight="1" x14ac:dyDescent="0.25">
      <c r="B87" s="33"/>
      <c r="C87" s="7"/>
      <c r="D87" s="78"/>
      <c r="E87" s="81" t="s">
        <v>4</v>
      </c>
      <c r="F87" s="123" t="s">
        <v>757</v>
      </c>
      <c r="G87" s="123"/>
      <c r="H87" s="123"/>
      <c r="I87" s="123"/>
      <c r="J87" s="123"/>
      <c r="K87" s="123"/>
      <c r="L87" s="123"/>
      <c r="M87" s="123"/>
      <c r="N87" s="123"/>
      <c r="O87" s="123"/>
      <c r="P87" s="123"/>
      <c r="Q87" s="123"/>
      <c r="R87" s="123"/>
      <c r="S87" s="123"/>
      <c r="T87" s="123"/>
      <c r="U87" s="123"/>
      <c r="V87" s="123"/>
      <c r="W87" s="123"/>
      <c r="X87" s="123"/>
      <c r="Y87" s="123"/>
      <c r="Z87" s="123"/>
      <c r="AA87" s="123"/>
      <c r="AB87" s="123"/>
      <c r="AC87" s="123"/>
      <c r="AD87" s="123"/>
      <c r="AE87" s="123"/>
      <c r="AF87" s="123"/>
      <c r="AG87" s="123"/>
      <c r="AH87" s="123"/>
      <c r="AI87" s="123"/>
      <c r="AJ87" s="123"/>
      <c r="AK87" s="123"/>
      <c r="AL87" s="123"/>
      <c r="AM87" s="123"/>
      <c r="AN87" s="123"/>
      <c r="AO87" s="123"/>
      <c r="AP87" s="123"/>
      <c r="AQ87" s="123"/>
      <c r="AR87" s="123"/>
      <c r="AS87" s="123"/>
      <c r="AT87" s="123"/>
      <c r="AU87" s="123"/>
      <c r="AV87" s="123"/>
      <c r="AW87" s="123"/>
      <c r="AX87" s="123"/>
      <c r="AY87" s="123"/>
      <c r="AZ87" s="123"/>
      <c r="BA87" s="123"/>
      <c r="BB87" s="123"/>
      <c r="BC87" s="18"/>
    </row>
    <row r="88" spans="2:56" ht="11.5" x14ac:dyDescent="0.25">
      <c r="B88" s="33"/>
      <c r="C88" s="7"/>
      <c r="D88" s="78"/>
      <c r="E88" s="81"/>
      <c r="F88" s="123"/>
      <c r="G88" s="123"/>
      <c r="H88" s="123"/>
      <c r="I88" s="123"/>
      <c r="J88" s="123"/>
      <c r="K88" s="123"/>
      <c r="L88" s="123"/>
      <c r="M88" s="123"/>
      <c r="N88" s="123"/>
      <c r="O88" s="123"/>
      <c r="P88" s="123"/>
      <c r="Q88" s="123"/>
      <c r="R88" s="123"/>
      <c r="S88" s="123"/>
      <c r="T88" s="123"/>
      <c r="U88" s="123"/>
      <c r="V88" s="123"/>
      <c r="W88" s="123"/>
      <c r="X88" s="123"/>
      <c r="Y88" s="123"/>
      <c r="Z88" s="123"/>
      <c r="AA88" s="123"/>
      <c r="AB88" s="123"/>
      <c r="AC88" s="123"/>
      <c r="AD88" s="123"/>
      <c r="AE88" s="123"/>
      <c r="AF88" s="123"/>
      <c r="AG88" s="123"/>
      <c r="AH88" s="123"/>
      <c r="AI88" s="123"/>
      <c r="AJ88" s="123"/>
      <c r="AK88" s="123"/>
      <c r="AL88" s="123"/>
      <c r="AM88" s="123"/>
      <c r="AN88" s="123"/>
      <c r="AO88" s="123"/>
      <c r="AP88" s="123"/>
      <c r="AQ88" s="123"/>
      <c r="AR88" s="123"/>
      <c r="AS88" s="123"/>
      <c r="AT88" s="123"/>
      <c r="AU88" s="123"/>
      <c r="AV88" s="123"/>
      <c r="AW88" s="123"/>
      <c r="AX88" s="123"/>
      <c r="AY88" s="123"/>
      <c r="AZ88" s="123"/>
      <c r="BA88" s="123"/>
      <c r="BB88" s="123"/>
      <c r="BC88" s="18"/>
    </row>
    <row r="89" spans="2:56" ht="11.5" x14ac:dyDescent="0.25">
      <c r="B89" s="33"/>
      <c r="C89" s="7"/>
      <c r="D89" s="78"/>
      <c r="E89" s="81"/>
      <c r="F89" s="123"/>
      <c r="G89" s="123"/>
      <c r="H89" s="123"/>
      <c r="I89" s="123"/>
      <c r="J89" s="123"/>
      <c r="K89" s="123"/>
      <c r="L89" s="123"/>
      <c r="M89" s="123"/>
      <c r="N89" s="123"/>
      <c r="O89" s="123"/>
      <c r="P89" s="123"/>
      <c r="Q89" s="123"/>
      <c r="R89" s="123"/>
      <c r="S89" s="123"/>
      <c r="T89" s="123"/>
      <c r="U89" s="123"/>
      <c r="V89" s="123"/>
      <c r="W89" s="123"/>
      <c r="X89" s="123"/>
      <c r="Y89" s="123"/>
      <c r="Z89" s="123"/>
      <c r="AA89" s="123"/>
      <c r="AB89" s="123"/>
      <c r="AC89" s="123"/>
      <c r="AD89" s="123"/>
      <c r="AE89" s="123"/>
      <c r="AF89" s="123"/>
      <c r="AG89" s="123"/>
      <c r="AH89" s="123"/>
      <c r="AI89" s="123"/>
      <c r="AJ89" s="123"/>
      <c r="AK89" s="123"/>
      <c r="AL89" s="123"/>
      <c r="AM89" s="123"/>
      <c r="AN89" s="123"/>
      <c r="AO89" s="123"/>
      <c r="AP89" s="123"/>
      <c r="AQ89" s="123"/>
      <c r="AR89" s="123"/>
      <c r="AS89" s="123"/>
      <c r="AT89" s="123"/>
      <c r="AU89" s="123"/>
      <c r="AV89" s="123"/>
      <c r="AW89" s="123"/>
      <c r="AX89" s="123"/>
      <c r="AY89" s="123"/>
      <c r="AZ89" s="123"/>
      <c r="BA89" s="123"/>
      <c r="BB89" s="123"/>
      <c r="BC89" s="18"/>
    </row>
    <row r="90" spans="2:56" ht="11.5" x14ac:dyDescent="0.25">
      <c r="B90" s="33"/>
      <c r="C90" s="7"/>
      <c r="D90" s="78"/>
      <c r="F90" s="81"/>
      <c r="G90" s="129" t="s">
        <v>39</v>
      </c>
      <c r="H90" s="123"/>
      <c r="I90" s="123"/>
      <c r="J90" s="123"/>
      <c r="K90" s="123"/>
      <c r="L90" s="123"/>
      <c r="M90" s="123"/>
      <c r="N90" s="123"/>
      <c r="O90" s="123"/>
      <c r="P90" s="123"/>
      <c r="Q90" s="123"/>
      <c r="R90" s="123"/>
      <c r="S90" s="123"/>
      <c r="T90" s="123"/>
      <c r="U90" s="123"/>
      <c r="V90" s="123"/>
      <c r="W90" s="123"/>
      <c r="X90" s="123"/>
      <c r="Y90" s="123"/>
      <c r="Z90" s="123"/>
      <c r="AA90" s="123"/>
      <c r="AB90" s="123"/>
      <c r="AC90" s="123"/>
      <c r="AD90" s="123"/>
      <c r="AE90" s="123"/>
      <c r="AF90" s="123"/>
      <c r="AG90" s="123"/>
      <c r="AH90" s="123"/>
      <c r="AI90" s="123"/>
      <c r="AJ90" s="123"/>
      <c r="AK90" s="123"/>
      <c r="AL90" s="123"/>
      <c r="AM90" s="123"/>
      <c r="AN90" s="123"/>
      <c r="AO90" s="123"/>
      <c r="AP90" s="123"/>
      <c r="AQ90" s="123"/>
      <c r="AR90" s="123"/>
      <c r="AS90" s="123"/>
      <c r="AT90" s="123"/>
      <c r="AU90" s="123"/>
      <c r="AV90" s="123"/>
      <c r="AW90" s="123"/>
      <c r="AX90" s="123"/>
      <c r="AY90" s="123"/>
      <c r="AZ90" s="123"/>
      <c r="BA90" s="123"/>
      <c r="BB90" s="123"/>
      <c r="BC90" s="18"/>
    </row>
    <row r="91" spans="2:56" ht="11.5" x14ac:dyDescent="0.25">
      <c r="B91" s="33"/>
      <c r="C91" s="7"/>
      <c r="D91" s="78"/>
      <c r="F91" s="81"/>
      <c r="G91" s="81"/>
      <c r="H91" s="123" t="s">
        <v>40</v>
      </c>
      <c r="I91" s="123"/>
      <c r="J91" s="123"/>
      <c r="K91" s="123"/>
      <c r="L91" s="123"/>
      <c r="M91" s="123"/>
      <c r="N91" s="123"/>
      <c r="O91" s="123"/>
      <c r="P91" s="123"/>
      <c r="Q91" s="123"/>
      <c r="R91" s="123"/>
      <c r="S91" s="123"/>
      <c r="T91" s="123"/>
      <c r="U91" s="123"/>
      <c r="V91" s="123"/>
      <c r="W91" s="123"/>
      <c r="X91" s="123"/>
      <c r="Y91" s="123"/>
      <c r="Z91" s="123"/>
      <c r="AA91" s="123"/>
      <c r="AB91" s="123"/>
      <c r="AC91" s="123"/>
      <c r="AD91" s="123"/>
      <c r="AE91" s="123"/>
      <c r="AF91" s="123"/>
      <c r="AG91" s="123"/>
      <c r="AH91" s="123"/>
      <c r="AI91" s="123"/>
      <c r="AJ91" s="123"/>
      <c r="AK91" s="123"/>
      <c r="AL91" s="123"/>
      <c r="AM91" s="123"/>
      <c r="AN91" s="123"/>
      <c r="AO91" s="123"/>
      <c r="AP91" s="123"/>
      <c r="AQ91" s="123"/>
      <c r="AR91" s="123"/>
      <c r="AS91" s="123"/>
      <c r="AT91" s="123"/>
      <c r="AU91" s="123"/>
      <c r="AV91" s="123"/>
      <c r="AW91" s="123"/>
      <c r="AX91" s="123"/>
      <c r="AY91" s="123"/>
      <c r="AZ91" s="123"/>
      <c r="BA91" s="123"/>
      <c r="BB91" s="7"/>
      <c r="BC91" s="18"/>
    </row>
    <row r="92" spans="2:56" ht="11.5" x14ac:dyDescent="0.25">
      <c r="B92" s="33"/>
      <c r="C92" s="7"/>
      <c r="D92" s="78"/>
      <c r="F92" s="81"/>
      <c r="G92" s="81"/>
      <c r="H92" s="123"/>
      <c r="I92" s="123"/>
      <c r="J92" s="123"/>
      <c r="K92" s="123"/>
      <c r="L92" s="123"/>
      <c r="M92" s="123"/>
      <c r="N92" s="123"/>
      <c r="O92" s="123"/>
      <c r="P92" s="123"/>
      <c r="Q92" s="123"/>
      <c r="R92" s="123"/>
      <c r="S92" s="123"/>
      <c r="T92" s="123"/>
      <c r="U92" s="123"/>
      <c r="V92" s="123"/>
      <c r="W92" s="123"/>
      <c r="X92" s="123"/>
      <c r="Y92" s="123"/>
      <c r="Z92" s="123"/>
      <c r="AA92" s="123"/>
      <c r="AB92" s="123"/>
      <c r="AC92" s="123"/>
      <c r="AD92" s="123"/>
      <c r="AE92" s="123"/>
      <c r="AF92" s="123"/>
      <c r="AG92" s="123"/>
      <c r="AH92" s="123"/>
      <c r="AI92" s="123"/>
      <c r="AJ92" s="123"/>
      <c r="AK92" s="123"/>
      <c r="AL92" s="123"/>
      <c r="AM92" s="123"/>
      <c r="AN92" s="123"/>
      <c r="AO92" s="123"/>
      <c r="AP92" s="123"/>
      <c r="AQ92" s="123"/>
      <c r="AR92" s="123"/>
      <c r="AS92" s="123"/>
      <c r="AT92" s="123"/>
      <c r="AU92" s="123"/>
      <c r="AV92" s="123"/>
      <c r="AW92" s="123"/>
      <c r="AX92" s="123"/>
      <c r="AY92" s="123"/>
      <c r="AZ92" s="123"/>
      <c r="BA92" s="123"/>
      <c r="BB92" s="7"/>
      <c r="BC92" s="18"/>
    </row>
    <row r="93" spans="2:56" ht="11.4" customHeight="1" x14ac:dyDescent="0.25">
      <c r="B93" s="33"/>
      <c r="C93" s="7"/>
      <c r="D93" s="78"/>
      <c r="F93" s="81"/>
      <c r="G93" s="129" t="s">
        <v>758</v>
      </c>
      <c r="H93" s="129"/>
      <c r="I93" s="129"/>
      <c r="J93" s="129"/>
      <c r="K93" s="129"/>
      <c r="L93" s="129"/>
      <c r="M93" s="129"/>
      <c r="N93" s="129"/>
      <c r="O93" s="129"/>
      <c r="P93" s="129"/>
      <c r="Q93" s="129"/>
      <c r="R93" s="129"/>
      <c r="S93" s="129"/>
      <c r="T93" s="129"/>
      <c r="U93" s="129"/>
      <c r="V93" s="129"/>
      <c r="W93" s="129"/>
      <c r="X93" s="129"/>
      <c r="Y93" s="129"/>
      <c r="Z93" s="129"/>
      <c r="AA93" s="129"/>
      <c r="AB93" s="129"/>
      <c r="AC93" s="129"/>
      <c r="AD93" s="129"/>
      <c r="AE93" s="129"/>
      <c r="AF93" s="129"/>
      <c r="AG93" s="129"/>
      <c r="AH93" s="129"/>
      <c r="AI93" s="129"/>
      <c r="AJ93" s="129"/>
      <c r="AK93" s="129"/>
      <c r="AL93" s="129"/>
      <c r="AM93" s="129"/>
      <c r="AN93" s="129"/>
      <c r="AO93" s="129"/>
      <c r="AP93" s="129"/>
      <c r="AQ93" s="129"/>
      <c r="AR93" s="129"/>
      <c r="AS93" s="129"/>
      <c r="AT93" s="129"/>
      <c r="AU93" s="129"/>
      <c r="AV93" s="129"/>
      <c r="AW93" s="129"/>
      <c r="AX93" s="129"/>
      <c r="AY93" s="129"/>
      <c r="AZ93" s="129"/>
      <c r="BA93" s="129"/>
      <c r="BB93" s="129"/>
      <c r="BC93" s="18"/>
    </row>
    <row r="94" spans="2:56" ht="11.5" x14ac:dyDescent="0.25">
      <c r="B94" s="33"/>
      <c r="C94" s="7"/>
      <c r="D94" s="78"/>
      <c r="F94" s="81"/>
      <c r="G94" s="129"/>
      <c r="H94" s="129"/>
      <c r="I94" s="129"/>
      <c r="J94" s="129"/>
      <c r="K94" s="129"/>
      <c r="L94" s="129"/>
      <c r="M94" s="129"/>
      <c r="N94" s="129"/>
      <c r="O94" s="129"/>
      <c r="P94" s="129"/>
      <c r="Q94" s="129"/>
      <c r="R94" s="129"/>
      <c r="S94" s="129"/>
      <c r="T94" s="129"/>
      <c r="U94" s="129"/>
      <c r="V94" s="129"/>
      <c r="W94" s="129"/>
      <c r="X94" s="129"/>
      <c r="Y94" s="129"/>
      <c r="Z94" s="129"/>
      <c r="AA94" s="129"/>
      <c r="AB94" s="129"/>
      <c r="AC94" s="129"/>
      <c r="AD94" s="129"/>
      <c r="AE94" s="129"/>
      <c r="AF94" s="129"/>
      <c r="AG94" s="129"/>
      <c r="AH94" s="129"/>
      <c r="AI94" s="129"/>
      <c r="AJ94" s="129"/>
      <c r="AK94" s="129"/>
      <c r="AL94" s="129"/>
      <c r="AM94" s="129"/>
      <c r="AN94" s="129"/>
      <c r="AO94" s="129"/>
      <c r="AP94" s="129"/>
      <c r="AQ94" s="129"/>
      <c r="AR94" s="129"/>
      <c r="AS94" s="129"/>
      <c r="AT94" s="129"/>
      <c r="AU94" s="129"/>
      <c r="AV94" s="129"/>
      <c r="AW94" s="129"/>
      <c r="AX94" s="129"/>
      <c r="AY94" s="129"/>
      <c r="AZ94" s="129"/>
      <c r="BA94" s="129"/>
      <c r="BB94" s="129"/>
      <c r="BC94" s="18"/>
    </row>
    <row r="95" spans="2:56" ht="11.5" x14ac:dyDescent="0.25">
      <c r="B95" s="33"/>
      <c r="C95" s="7"/>
      <c r="D95" s="78"/>
      <c r="F95" s="81"/>
      <c r="G95" s="81"/>
      <c r="H95" s="81"/>
      <c r="I95" s="81"/>
      <c r="J95" s="81"/>
      <c r="K95" s="81"/>
      <c r="L95" s="81"/>
      <c r="M95" s="81"/>
      <c r="N95" s="81"/>
      <c r="O95" s="81"/>
      <c r="P95" s="81"/>
      <c r="Q95" s="81"/>
      <c r="R95" s="81"/>
      <c r="S95" s="81"/>
      <c r="T95" s="81"/>
      <c r="U95" s="81"/>
      <c r="V95" s="81"/>
      <c r="W95" s="81"/>
      <c r="X95" s="81"/>
      <c r="Y95" s="81"/>
      <c r="Z95" s="81"/>
      <c r="AA95" s="81"/>
      <c r="AB95" s="81"/>
      <c r="AC95" s="81"/>
      <c r="AD95" s="81"/>
      <c r="AE95" s="81"/>
      <c r="AF95" s="81"/>
      <c r="AG95" s="81"/>
      <c r="AH95" s="81"/>
      <c r="AI95" s="81"/>
      <c r="AJ95" s="81"/>
      <c r="AK95" s="81"/>
      <c r="AL95" s="81"/>
      <c r="AM95" s="81"/>
      <c r="AN95" s="81"/>
      <c r="AO95" s="81"/>
      <c r="AP95" s="81"/>
      <c r="AQ95" s="81"/>
      <c r="AR95" s="81"/>
      <c r="AS95" s="81"/>
      <c r="AT95" s="81"/>
      <c r="AU95" s="81"/>
      <c r="AV95" s="81"/>
      <c r="AW95" s="81"/>
      <c r="AX95" s="81"/>
      <c r="AY95" s="81"/>
      <c r="AZ95" s="81"/>
      <c r="BA95" s="81"/>
      <c r="BB95" s="81"/>
      <c r="BC95" s="18"/>
    </row>
    <row r="96" spans="2:56" ht="11.4" customHeight="1" x14ac:dyDescent="0.25">
      <c r="B96" s="33"/>
      <c r="C96" s="7"/>
      <c r="D96" s="78"/>
      <c r="E96" s="81" t="s">
        <v>4</v>
      </c>
      <c r="F96" s="131" t="s">
        <v>759</v>
      </c>
      <c r="G96" s="131"/>
      <c r="H96" s="131"/>
      <c r="I96" s="131"/>
      <c r="J96" s="131"/>
      <c r="K96" s="131"/>
      <c r="L96" s="131"/>
      <c r="M96" s="131"/>
      <c r="N96" s="131"/>
      <c r="O96" s="131"/>
      <c r="P96" s="131"/>
      <c r="Q96" s="131"/>
      <c r="R96" s="131"/>
      <c r="S96" s="131"/>
      <c r="T96" s="131"/>
      <c r="U96" s="131"/>
      <c r="V96" s="131"/>
      <c r="W96" s="131"/>
      <c r="X96" s="131"/>
      <c r="Y96" s="131"/>
      <c r="Z96" s="131"/>
      <c r="AA96" s="131"/>
      <c r="AB96" s="131"/>
      <c r="AC96" s="131"/>
      <c r="AD96" s="131"/>
      <c r="AE96" s="131"/>
      <c r="AF96" s="131"/>
      <c r="AG96" s="131"/>
      <c r="AH96" s="131"/>
      <c r="AI96" s="131"/>
      <c r="AJ96" s="131"/>
      <c r="AK96" s="131"/>
      <c r="AL96" s="131"/>
      <c r="AM96" s="131"/>
      <c r="AN96" s="131"/>
      <c r="AO96" s="131"/>
      <c r="AP96" s="131"/>
      <c r="AQ96" s="131"/>
      <c r="AR96" s="131"/>
      <c r="AS96" s="131"/>
      <c r="AT96" s="131"/>
      <c r="AU96" s="131"/>
      <c r="AV96" s="131"/>
      <c r="AW96" s="131"/>
      <c r="AX96" s="131"/>
      <c r="AY96" s="131"/>
      <c r="AZ96" s="131"/>
      <c r="BA96" s="131"/>
      <c r="BB96" s="131"/>
      <c r="BC96" s="18"/>
    </row>
    <row r="97" spans="2:55" ht="11.4" customHeight="1" x14ac:dyDescent="0.25">
      <c r="B97" s="33"/>
      <c r="C97" s="7"/>
      <c r="D97" s="78"/>
      <c r="E97" s="81"/>
      <c r="F97" s="131"/>
      <c r="G97" s="131"/>
      <c r="H97" s="131"/>
      <c r="I97" s="131"/>
      <c r="J97" s="131"/>
      <c r="K97" s="131"/>
      <c r="L97" s="131"/>
      <c r="M97" s="131"/>
      <c r="N97" s="131"/>
      <c r="O97" s="131"/>
      <c r="P97" s="131"/>
      <c r="Q97" s="131"/>
      <c r="R97" s="131"/>
      <c r="S97" s="131"/>
      <c r="T97" s="131"/>
      <c r="U97" s="131"/>
      <c r="V97" s="131"/>
      <c r="W97" s="131"/>
      <c r="X97" s="131"/>
      <c r="Y97" s="131"/>
      <c r="Z97" s="131"/>
      <c r="AA97" s="131"/>
      <c r="AB97" s="131"/>
      <c r="AC97" s="131"/>
      <c r="AD97" s="131"/>
      <c r="AE97" s="131"/>
      <c r="AF97" s="131"/>
      <c r="AG97" s="131"/>
      <c r="AH97" s="131"/>
      <c r="AI97" s="131"/>
      <c r="AJ97" s="131"/>
      <c r="AK97" s="131"/>
      <c r="AL97" s="131"/>
      <c r="AM97" s="131"/>
      <c r="AN97" s="131"/>
      <c r="AO97" s="131"/>
      <c r="AP97" s="131"/>
      <c r="AQ97" s="131"/>
      <c r="AR97" s="131"/>
      <c r="AS97" s="131"/>
      <c r="AT97" s="131"/>
      <c r="AU97" s="131"/>
      <c r="AV97" s="131"/>
      <c r="AW97" s="131"/>
      <c r="AX97" s="131"/>
      <c r="AY97" s="131"/>
      <c r="AZ97" s="131"/>
      <c r="BA97" s="131"/>
      <c r="BB97" s="131"/>
      <c r="BC97" s="18"/>
    </row>
    <row r="98" spans="2:55" ht="23" customHeight="1" x14ac:dyDescent="0.25">
      <c r="B98" s="33"/>
      <c r="C98" s="7"/>
      <c r="D98" s="78"/>
      <c r="E98" s="81"/>
      <c r="F98" s="131"/>
      <c r="G98" s="131"/>
      <c r="H98" s="131"/>
      <c r="I98" s="131"/>
      <c r="J98" s="131"/>
      <c r="K98" s="131"/>
      <c r="L98" s="131"/>
      <c r="M98" s="131"/>
      <c r="N98" s="131"/>
      <c r="O98" s="131"/>
      <c r="P98" s="131"/>
      <c r="Q98" s="131"/>
      <c r="R98" s="131"/>
      <c r="S98" s="131"/>
      <c r="T98" s="131"/>
      <c r="U98" s="131"/>
      <c r="V98" s="131"/>
      <c r="W98" s="131"/>
      <c r="X98" s="131"/>
      <c r="Y98" s="131"/>
      <c r="Z98" s="131"/>
      <c r="AA98" s="131"/>
      <c r="AB98" s="131"/>
      <c r="AC98" s="131"/>
      <c r="AD98" s="131"/>
      <c r="AE98" s="131"/>
      <c r="AF98" s="131"/>
      <c r="AG98" s="131"/>
      <c r="AH98" s="131"/>
      <c r="AI98" s="131"/>
      <c r="AJ98" s="131"/>
      <c r="AK98" s="131"/>
      <c r="AL98" s="131"/>
      <c r="AM98" s="131"/>
      <c r="AN98" s="131"/>
      <c r="AO98" s="131"/>
      <c r="AP98" s="131"/>
      <c r="AQ98" s="131"/>
      <c r="AR98" s="131"/>
      <c r="AS98" s="131"/>
      <c r="AT98" s="131"/>
      <c r="AU98" s="131"/>
      <c r="AV98" s="131"/>
      <c r="AW98" s="131"/>
      <c r="AX98" s="131"/>
      <c r="AY98" s="131"/>
      <c r="AZ98" s="131"/>
      <c r="BA98" s="131"/>
      <c r="BB98" s="131"/>
      <c r="BC98" s="18"/>
    </row>
    <row r="99" spans="2:55" ht="11.4" customHeight="1" x14ac:dyDescent="0.25">
      <c r="B99" s="33"/>
      <c r="C99" s="7"/>
      <c r="D99" s="78"/>
      <c r="F99" s="81"/>
      <c r="G99" s="129" t="s">
        <v>760</v>
      </c>
      <c r="H99" s="129"/>
      <c r="I99" s="129"/>
      <c r="J99" s="129"/>
      <c r="K99" s="129"/>
      <c r="L99" s="129"/>
      <c r="M99" s="129"/>
      <c r="N99" s="129"/>
      <c r="O99" s="129"/>
      <c r="P99" s="129"/>
      <c r="Q99" s="129"/>
      <c r="R99" s="129"/>
      <c r="S99" s="129"/>
      <c r="T99" s="129"/>
      <c r="U99" s="129"/>
      <c r="V99" s="129"/>
      <c r="W99" s="129"/>
      <c r="X99" s="129"/>
      <c r="Y99" s="129"/>
      <c r="Z99" s="129"/>
      <c r="AA99" s="129"/>
      <c r="AB99" s="129"/>
      <c r="AC99" s="129"/>
      <c r="AD99" s="129"/>
      <c r="AE99" s="129"/>
      <c r="AF99" s="129"/>
      <c r="AG99" s="129"/>
      <c r="AH99" s="129"/>
      <c r="AI99" s="129"/>
      <c r="AJ99" s="129"/>
      <c r="AK99" s="129"/>
      <c r="AL99" s="129"/>
      <c r="AM99" s="129"/>
      <c r="AN99" s="129"/>
      <c r="AO99" s="129"/>
      <c r="AP99" s="129"/>
      <c r="AQ99" s="129"/>
      <c r="AR99" s="129"/>
      <c r="AS99" s="129"/>
      <c r="AT99" s="129"/>
      <c r="AU99" s="129"/>
      <c r="AV99" s="129"/>
      <c r="AW99" s="129"/>
      <c r="AX99" s="129"/>
      <c r="AY99" s="129"/>
      <c r="AZ99" s="129"/>
      <c r="BA99" s="129"/>
      <c r="BB99" s="129"/>
      <c r="BC99" s="18"/>
    </row>
    <row r="100" spans="2:55" ht="11.5" x14ac:dyDescent="0.25">
      <c r="B100" s="33"/>
      <c r="C100" s="7"/>
      <c r="D100" s="78"/>
      <c r="F100" s="81"/>
      <c r="G100" s="129"/>
      <c r="H100" s="129"/>
      <c r="I100" s="129"/>
      <c r="J100" s="129"/>
      <c r="K100" s="129"/>
      <c r="L100" s="129"/>
      <c r="M100" s="129"/>
      <c r="N100" s="129"/>
      <c r="O100" s="129"/>
      <c r="P100" s="129"/>
      <c r="Q100" s="129"/>
      <c r="R100" s="129"/>
      <c r="S100" s="129"/>
      <c r="T100" s="129"/>
      <c r="U100" s="129"/>
      <c r="V100" s="129"/>
      <c r="W100" s="129"/>
      <c r="X100" s="129"/>
      <c r="Y100" s="129"/>
      <c r="Z100" s="129"/>
      <c r="AA100" s="129"/>
      <c r="AB100" s="129"/>
      <c r="AC100" s="129"/>
      <c r="AD100" s="129"/>
      <c r="AE100" s="129"/>
      <c r="AF100" s="129"/>
      <c r="AG100" s="129"/>
      <c r="AH100" s="129"/>
      <c r="AI100" s="129"/>
      <c r="AJ100" s="129"/>
      <c r="AK100" s="129"/>
      <c r="AL100" s="129"/>
      <c r="AM100" s="129"/>
      <c r="AN100" s="129"/>
      <c r="AO100" s="129"/>
      <c r="AP100" s="129"/>
      <c r="AQ100" s="129"/>
      <c r="AR100" s="129"/>
      <c r="AS100" s="129"/>
      <c r="AT100" s="129"/>
      <c r="AU100" s="129"/>
      <c r="AV100" s="129"/>
      <c r="AW100" s="129"/>
      <c r="AX100" s="129"/>
      <c r="AY100" s="129"/>
      <c r="AZ100" s="129"/>
      <c r="BA100" s="129"/>
      <c r="BB100" s="129"/>
      <c r="BC100" s="18"/>
    </row>
    <row r="101" spans="2:55" ht="11.5" x14ac:dyDescent="0.25">
      <c r="B101" s="33"/>
      <c r="C101" s="7"/>
      <c r="D101" s="78"/>
      <c r="F101" s="81"/>
      <c r="G101" s="81"/>
      <c r="H101" s="81"/>
      <c r="I101" s="81"/>
      <c r="J101" s="81"/>
      <c r="K101" s="81"/>
      <c r="L101" s="81"/>
      <c r="M101" s="81"/>
      <c r="N101" s="81"/>
      <c r="O101" s="81"/>
      <c r="P101" s="81"/>
      <c r="Q101" s="81"/>
      <c r="R101" s="81"/>
      <c r="S101" s="81"/>
      <c r="T101" s="81"/>
      <c r="U101" s="81"/>
      <c r="V101" s="81"/>
      <c r="W101" s="81"/>
      <c r="X101" s="81"/>
      <c r="Y101" s="81"/>
      <c r="Z101" s="81"/>
      <c r="AA101" s="81"/>
      <c r="AB101" s="81"/>
      <c r="AC101" s="81"/>
      <c r="AD101" s="81"/>
      <c r="AE101" s="81"/>
      <c r="AF101" s="81"/>
      <c r="AG101" s="81"/>
      <c r="AH101" s="81"/>
      <c r="AI101" s="81"/>
      <c r="AJ101" s="81"/>
      <c r="AK101" s="81"/>
      <c r="AL101" s="81"/>
      <c r="AM101" s="81"/>
      <c r="AN101" s="81"/>
      <c r="AO101" s="81"/>
      <c r="AP101" s="81"/>
      <c r="AQ101" s="81"/>
      <c r="AR101" s="81"/>
      <c r="AS101" s="81"/>
      <c r="AT101" s="81"/>
      <c r="AU101" s="81"/>
      <c r="AV101" s="81"/>
      <c r="AW101" s="81"/>
      <c r="AX101" s="81"/>
      <c r="AY101" s="81"/>
      <c r="AZ101" s="81"/>
      <c r="BA101" s="81"/>
      <c r="BB101" s="81"/>
      <c r="BC101" s="18"/>
    </row>
    <row r="102" spans="2:55" ht="23.75" customHeight="1" x14ac:dyDescent="0.25">
      <c r="B102" s="33"/>
      <c r="C102" s="7"/>
      <c r="D102" s="78"/>
      <c r="E102" s="110" t="s">
        <v>4</v>
      </c>
      <c r="F102" s="123" t="s">
        <v>41</v>
      </c>
      <c r="G102" s="123"/>
      <c r="H102" s="123"/>
      <c r="I102" s="123"/>
      <c r="J102" s="123"/>
      <c r="K102" s="123"/>
      <c r="L102" s="123"/>
      <c r="M102" s="123"/>
      <c r="N102" s="123"/>
      <c r="O102" s="123"/>
      <c r="P102" s="123"/>
      <c r="Q102" s="123"/>
      <c r="R102" s="123"/>
      <c r="S102" s="123"/>
      <c r="T102" s="123"/>
      <c r="U102" s="123"/>
      <c r="V102" s="123"/>
      <c r="W102" s="123"/>
      <c r="X102" s="123"/>
      <c r="Y102" s="123"/>
      <c r="Z102" s="123"/>
      <c r="AA102" s="123"/>
      <c r="AB102" s="123"/>
      <c r="AC102" s="123"/>
      <c r="AD102" s="123"/>
      <c r="AE102" s="123"/>
      <c r="AF102" s="123"/>
      <c r="AG102" s="123"/>
      <c r="AH102" s="123"/>
      <c r="AI102" s="123"/>
      <c r="AJ102" s="123"/>
      <c r="AK102" s="123"/>
      <c r="AL102" s="123"/>
      <c r="AM102" s="123"/>
      <c r="AN102" s="123"/>
      <c r="AO102" s="123"/>
      <c r="AP102" s="123"/>
      <c r="AQ102" s="123"/>
      <c r="AR102" s="123"/>
      <c r="AS102" s="123"/>
      <c r="AT102" s="123"/>
      <c r="AU102" s="123"/>
      <c r="AV102" s="123"/>
      <c r="AW102" s="123"/>
      <c r="AX102" s="123"/>
      <c r="AY102" s="123"/>
      <c r="AZ102" s="123"/>
      <c r="BA102" s="123"/>
      <c r="BB102" s="123"/>
      <c r="BC102" s="18"/>
    </row>
    <row r="103" spans="2:55" ht="11.5" x14ac:dyDescent="0.25">
      <c r="B103" s="33"/>
      <c r="C103" s="7"/>
      <c r="D103" s="78"/>
      <c r="E103" s="81"/>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18"/>
    </row>
    <row r="104" spans="2:55" ht="11.4" customHeight="1" x14ac:dyDescent="0.25">
      <c r="B104" s="33"/>
      <c r="C104" s="7"/>
      <c r="D104" s="78"/>
      <c r="E104" s="81" t="s">
        <v>761</v>
      </c>
      <c r="F104" s="123" t="s">
        <v>42</v>
      </c>
      <c r="G104" s="123"/>
      <c r="H104" s="123"/>
      <c r="I104" s="123"/>
      <c r="J104" s="123"/>
      <c r="K104" s="123"/>
      <c r="L104" s="123"/>
      <c r="M104" s="123"/>
      <c r="N104" s="123"/>
      <c r="O104" s="123"/>
      <c r="P104" s="123"/>
      <c r="Q104" s="123"/>
      <c r="R104" s="123"/>
      <c r="S104" s="123"/>
      <c r="T104" s="123"/>
      <c r="U104" s="123"/>
      <c r="V104" s="123"/>
      <c r="W104" s="123"/>
      <c r="X104" s="123"/>
      <c r="Y104" s="123"/>
      <c r="Z104" s="123"/>
      <c r="AA104" s="123"/>
      <c r="AB104" s="123"/>
      <c r="AC104" s="123"/>
      <c r="AD104" s="123"/>
      <c r="AE104" s="123"/>
      <c r="AF104" s="123"/>
      <c r="AG104" s="123"/>
      <c r="AH104" s="123"/>
      <c r="AI104" s="123"/>
      <c r="AJ104" s="123"/>
      <c r="AK104" s="123"/>
      <c r="AL104" s="123"/>
      <c r="AM104" s="123"/>
      <c r="AN104" s="123"/>
      <c r="AO104" s="123"/>
      <c r="AP104" s="123"/>
      <c r="AQ104" s="123"/>
      <c r="AR104" s="123"/>
      <c r="AS104" s="123"/>
      <c r="AT104" s="123"/>
      <c r="AU104" s="123"/>
      <c r="AV104" s="123"/>
      <c r="AW104" s="123"/>
      <c r="AX104" s="123"/>
      <c r="AY104" s="123"/>
      <c r="AZ104" s="123"/>
      <c r="BA104" s="123"/>
      <c r="BB104" s="123"/>
      <c r="BC104" s="18"/>
    </row>
    <row r="105" spans="2:55" ht="11.4" customHeight="1" x14ac:dyDescent="0.25">
      <c r="B105" s="33"/>
      <c r="C105" s="7"/>
      <c r="D105" s="78"/>
      <c r="E105" s="81"/>
      <c r="F105" s="123"/>
      <c r="G105" s="123"/>
      <c r="H105" s="123"/>
      <c r="I105" s="123"/>
      <c r="J105" s="123"/>
      <c r="K105" s="123"/>
      <c r="L105" s="123"/>
      <c r="M105" s="123"/>
      <c r="N105" s="123"/>
      <c r="O105" s="123"/>
      <c r="P105" s="123"/>
      <c r="Q105" s="123"/>
      <c r="R105" s="123"/>
      <c r="S105" s="123"/>
      <c r="T105" s="123"/>
      <c r="U105" s="123"/>
      <c r="V105" s="123"/>
      <c r="W105" s="123"/>
      <c r="X105" s="123"/>
      <c r="Y105" s="123"/>
      <c r="Z105" s="123"/>
      <c r="AA105" s="123"/>
      <c r="AB105" s="123"/>
      <c r="AC105" s="123"/>
      <c r="AD105" s="123"/>
      <c r="AE105" s="123"/>
      <c r="AF105" s="123"/>
      <c r="AG105" s="123"/>
      <c r="AH105" s="123"/>
      <c r="AI105" s="123"/>
      <c r="AJ105" s="123"/>
      <c r="AK105" s="123"/>
      <c r="AL105" s="123"/>
      <c r="AM105" s="123"/>
      <c r="AN105" s="123"/>
      <c r="AO105" s="123"/>
      <c r="AP105" s="123"/>
      <c r="AQ105" s="123"/>
      <c r="AR105" s="123"/>
      <c r="AS105" s="123"/>
      <c r="AT105" s="123"/>
      <c r="AU105" s="123"/>
      <c r="AV105" s="123"/>
      <c r="AW105" s="123"/>
      <c r="AX105" s="123"/>
      <c r="AY105" s="123"/>
      <c r="AZ105" s="123"/>
      <c r="BA105" s="123"/>
      <c r="BB105" s="123"/>
      <c r="BC105" s="18"/>
    </row>
    <row r="106" spans="2:55" ht="11.4" customHeight="1" x14ac:dyDescent="0.25">
      <c r="B106" s="33"/>
      <c r="C106" s="7"/>
      <c r="D106" s="78"/>
      <c r="E106" s="81"/>
      <c r="F106" s="123"/>
      <c r="G106" s="123"/>
      <c r="H106" s="123"/>
      <c r="I106" s="123"/>
      <c r="J106" s="123"/>
      <c r="K106" s="123"/>
      <c r="L106" s="123"/>
      <c r="M106" s="123"/>
      <c r="N106" s="123"/>
      <c r="O106" s="123"/>
      <c r="P106" s="123"/>
      <c r="Q106" s="123"/>
      <c r="R106" s="123"/>
      <c r="S106" s="123"/>
      <c r="T106" s="123"/>
      <c r="U106" s="123"/>
      <c r="V106" s="123"/>
      <c r="W106" s="123"/>
      <c r="X106" s="123"/>
      <c r="Y106" s="123"/>
      <c r="Z106" s="123"/>
      <c r="AA106" s="123"/>
      <c r="AB106" s="123"/>
      <c r="AC106" s="123"/>
      <c r="AD106" s="123"/>
      <c r="AE106" s="123"/>
      <c r="AF106" s="123"/>
      <c r="AG106" s="123"/>
      <c r="AH106" s="123"/>
      <c r="AI106" s="123"/>
      <c r="AJ106" s="123"/>
      <c r="AK106" s="123"/>
      <c r="AL106" s="123"/>
      <c r="AM106" s="123"/>
      <c r="AN106" s="123"/>
      <c r="AO106" s="123"/>
      <c r="AP106" s="123"/>
      <c r="AQ106" s="123"/>
      <c r="AR106" s="123"/>
      <c r="AS106" s="123"/>
      <c r="AT106" s="123"/>
      <c r="AU106" s="123"/>
      <c r="AV106" s="123"/>
      <c r="AW106" s="123"/>
      <c r="AX106" s="123"/>
      <c r="AY106" s="123"/>
      <c r="AZ106" s="123"/>
      <c r="BA106" s="123"/>
      <c r="BB106" s="123"/>
      <c r="BC106" s="18"/>
    </row>
    <row r="107" spans="2:55" ht="11.5" x14ac:dyDescent="0.25">
      <c r="B107" s="33"/>
      <c r="C107" s="7"/>
      <c r="D107" s="78"/>
      <c r="E107" s="81"/>
      <c r="F107" s="123"/>
      <c r="G107" s="123"/>
      <c r="H107" s="123"/>
      <c r="I107" s="123"/>
      <c r="J107" s="123"/>
      <c r="K107" s="123"/>
      <c r="L107" s="123"/>
      <c r="M107" s="123"/>
      <c r="N107" s="123"/>
      <c r="O107" s="123"/>
      <c r="P107" s="123"/>
      <c r="Q107" s="123"/>
      <c r="R107" s="123"/>
      <c r="S107" s="123"/>
      <c r="T107" s="123"/>
      <c r="U107" s="123"/>
      <c r="V107" s="123"/>
      <c r="W107" s="123"/>
      <c r="X107" s="123"/>
      <c r="Y107" s="123"/>
      <c r="Z107" s="123"/>
      <c r="AA107" s="123"/>
      <c r="AB107" s="123"/>
      <c r="AC107" s="123"/>
      <c r="AD107" s="123"/>
      <c r="AE107" s="123"/>
      <c r="AF107" s="123"/>
      <c r="AG107" s="123"/>
      <c r="AH107" s="123"/>
      <c r="AI107" s="123"/>
      <c r="AJ107" s="123"/>
      <c r="AK107" s="123"/>
      <c r="AL107" s="123"/>
      <c r="AM107" s="123"/>
      <c r="AN107" s="123"/>
      <c r="AO107" s="123"/>
      <c r="AP107" s="123"/>
      <c r="AQ107" s="123"/>
      <c r="AR107" s="123"/>
      <c r="AS107" s="123"/>
      <c r="AT107" s="123"/>
      <c r="AU107" s="123"/>
      <c r="AV107" s="123"/>
      <c r="AW107" s="123"/>
      <c r="AX107" s="123"/>
      <c r="AY107" s="123"/>
      <c r="AZ107" s="123"/>
      <c r="BA107" s="123"/>
      <c r="BB107" s="123"/>
      <c r="BC107" s="18"/>
    </row>
    <row r="108" spans="2:55" ht="11.5" x14ac:dyDescent="0.25">
      <c r="B108" s="33"/>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c r="AY108" s="7"/>
      <c r="AZ108" s="7"/>
      <c r="BA108" s="7"/>
      <c r="BB108" s="7"/>
      <c r="BC108" s="18"/>
    </row>
    <row r="109" spans="2:55" x14ac:dyDescent="0.25">
      <c r="B109" s="33"/>
      <c r="C109" s="42"/>
      <c r="D109" s="106" t="s">
        <v>43</v>
      </c>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c r="AY109" s="7"/>
      <c r="AZ109" s="7"/>
      <c r="BA109" s="7"/>
      <c r="BB109" s="7"/>
      <c r="BC109" s="18"/>
    </row>
    <row r="110" spans="2:55" ht="11.4" customHeight="1" x14ac:dyDescent="0.25">
      <c r="B110" s="33"/>
      <c r="C110" s="7"/>
      <c r="D110" s="78"/>
      <c r="E110" s="81" t="s">
        <v>4</v>
      </c>
      <c r="F110" s="123" t="s">
        <v>44</v>
      </c>
      <c r="G110" s="123"/>
      <c r="H110" s="123"/>
      <c r="I110" s="123"/>
      <c r="J110" s="123"/>
      <c r="K110" s="123"/>
      <c r="L110" s="123"/>
      <c r="M110" s="123"/>
      <c r="N110" s="123"/>
      <c r="O110" s="123"/>
      <c r="P110" s="123"/>
      <c r="Q110" s="123"/>
      <c r="R110" s="123"/>
      <c r="S110" s="123"/>
      <c r="T110" s="123"/>
      <c r="U110" s="123"/>
      <c r="V110" s="123"/>
      <c r="W110" s="123"/>
      <c r="X110" s="123"/>
      <c r="Y110" s="123"/>
      <c r="Z110" s="123"/>
      <c r="AA110" s="123"/>
      <c r="AB110" s="123"/>
      <c r="AC110" s="123"/>
      <c r="AD110" s="123"/>
      <c r="AE110" s="123"/>
      <c r="AF110" s="123"/>
      <c r="AG110" s="123"/>
      <c r="AH110" s="123"/>
      <c r="AI110" s="123"/>
      <c r="AJ110" s="123"/>
      <c r="AK110" s="123"/>
      <c r="AL110" s="123"/>
      <c r="AM110" s="123"/>
      <c r="AN110" s="123"/>
      <c r="AO110" s="123"/>
      <c r="AP110" s="123"/>
      <c r="AQ110" s="123"/>
      <c r="AR110" s="123"/>
      <c r="AS110" s="123"/>
      <c r="AT110" s="123"/>
      <c r="AU110" s="123"/>
      <c r="AV110" s="123"/>
      <c r="AW110" s="123"/>
      <c r="AX110" s="123"/>
      <c r="AY110" s="123"/>
      <c r="AZ110" s="123"/>
      <c r="BA110" s="123"/>
      <c r="BB110" s="123"/>
      <c r="BC110" s="18"/>
    </row>
    <row r="111" spans="2:55" ht="11.5" x14ac:dyDescent="0.25">
      <c r="B111" s="33"/>
      <c r="C111" s="7"/>
      <c r="D111" s="78"/>
      <c r="E111" s="81"/>
      <c r="F111" s="123"/>
      <c r="G111" s="123"/>
      <c r="H111" s="123"/>
      <c r="I111" s="123"/>
      <c r="J111" s="123"/>
      <c r="K111" s="123"/>
      <c r="L111" s="123"/>
      <c r="M111" s="123"/>
      <c r="N111" s="123"/>
      <c r="O111" s="123"/>
      <c r="P111" s="123"/>
      <c r="Q111" s="123"/>
      <c r="R111" s="123"/>
      <c r="S111" s="123"/>
      <c r="T111" s="123"/>
      <c r="U111" s="123"/>
      <c r="V111" s="123"/>
      <c r="W111" s="123"/>
      <c r="X111" s="123"/>
      <c r="Y111" s="123"/>
      <c r="Z111" s="123"/>
      <c r="AA111" s="123"/>
      <c r="AB111" s="123"/>
      <c r="AC111" s="123"/>
      <c r="AD111" s="123"/>
      <c r="AE111" s="123"/>
      <c r="AF111" s="123"/>
      <c r="AG111" s="123"/>
      <c r="AH111" s="123"/>
      <c r="AI111" s="123"/>
      <c r="AJ111" s="123"/>
      <c r="AK111" s="123"/>
      <c r="AL111" s="123"/>
      <c r="AM111" s="123"/>
      <c r="AN111" s="123"/>
      <c r="AO111" s="123"/>
      <c r="AP111" s="123"/>
      <c r="AQ111" s="123"/>
      <c r="AR111" s="123"/>
      <c r="AS111" s="123"/>
      <c r="AT111" s="123"/>
      <c r="AU111" s="123"/>
      <c r="AV111" s="123"/>
      <c r="AW111" s="123"/>
      <c r="AX111" s="123"/>
      <c r="AY111" s="123"/>
      <c r="AZ111" s="123"/>
      <c r="BA111" s="123"/>
      <c r="BB111" s="123"/>
      <c r="BC111" s="18"/>
    </row>
    <row r="112" spans="2:55" ht="11.4" customHeight="1" x14ac:dyDescent="0.25">
      <c r="B112" s="33"/>
      <c r="C112" s="7"/>
      <c r="D112" s="78"/>
      <c r="E112" s="81" t="s">
        <v>4</v>
      </c>
      <c r="F112" s="123" t="s">
        <v>762</v>
      </c>
      <c r="G112" s="123"/>
      <c r="H112" s="123"/>
      <c r="I112" s="123"/>
      <c r="J112" s="123"/>
      <c r="K112" s="123"/>
      <c r="L112" s="123"/>
      <c r="M112" s="123"/>
      <c r="N112" s="123"/>
      <c r="O112" s="123"/>
      <c r="P112" s="123"/>
      <c r="Q112" s="123"/>
      <c r="R112" s="123"/>
      <c r="S112" s="123"/>
      <c r="T112" s="123"/>
      <c r="U112" s="123"/>
      <c r="V112" s="123"/>
      <c r="W112" s="123"/>
      <c r="X112" s="123"/>
      <c r="Y112" s="123"/>
      <c r="Z112" s="123"/>
      <c r="AA112" s="123"/>
      <c r="AB112" s="123"/>
      <c r="AC112" s="123"/>
      <c r="AD112" s="123"/>
      <c r="AE112" s="123"/>
      <c r="AF112" s="123"/>
      <c r="AG112" s="123"/>
      <c r="AH112" s="123"/>
      <c r="AI112" s="123"/>
      <c r="AJ112" s="123"/>
      <c r="AK112" s="123"/>
      <c r="AL112" s="123"/>
      <c r="AM112" s="123"/>
      <c r="AN112" s="123"/>
      <c r="AO112" s="123"/>
      <c r="AP112" s="123"/>
      <c r="AQ112" s="123"/>
      <c r="AR112" s="123"/>
      <c r="AS112" s="123"/>
      <c r="AT112" s="123"/>
      <c r="AU112" s="123"/>
      <c r="AV112" s="123"/>
      <c r="AW112" s="123"/>
      <c r="AX112" s="123"/>
      <c r="AY112" s="123"/>
      <c r="AZ112" s="123"/>
      <c r="BA112" s="123"/>
      <c r="BB112" s="123"/>
      <c r="BC112" s="18"/>
    </row>
    <row r="113" spans="2:55" ht="11.4" customHeight="1" x14ac:dyDescent="0.25">
      <c r="B113" s="33"/>
      <c r="C113" s="7"/>
      <c r="D113" s="78"/>
      <c r="E113" s="81"/>
      <c r="F113" s="123"/>
      <c r="G113" s="123"/>
      <c r="H113" s="123"/>
      <c r="I113" s="123"/>
      <c r="J113" s="123"/>
      <c r="K113" s="123"/>
      <c r="L113" s="123"/>
      <c r="M113" s="123"/>
      <c r="N113" s="123"/>
      <c r="O113" s="123"/>
      <c r="P113" s="123"/>
      <c r="Q113" s="123"/>
      <c r="R113" s="123"/>
      <c r="S113" s="123"/>
      <c r="T113" s="123"/>
      <c r="U113" s="123"/>
      <c r="V113" s="123"/>
      <c r="W113" s="123"/>
      <c r="X113" s="123"/>
      <c r="Y113" s="123"/>
      <c r="Z113" s="123"/>
      <c r="AA113" s="123"/>
      <c r="AB113" s="123"/>
      <c r="AC113" s="123"/>
      <c r="AD113" s="123"/>
      <c r="AE113" s="123"/>
      <c r="AF113" s="123"/>
      <c r="AG113" s="123"/>
      <c r="AH113" s="123"/>
      <c r="AI113" s="123"/>
      <c r="AJ113" s="123"/>
      <c r="AK113" s="123"/>
      <c r="AL113" s="123"/>
      <c r="AM113" s="123"/>
      <c r="AN113" s="123"/>
      <c r="AO113" s="123"/>
      <c r="AP113" s="123"/>
      <c r="AQ113" s="123"/>
      <c r="AR113" s="123"/>
      <c r="AS113" s="123"/>
      <c r="AT113" s="123"/>
      <c r="AU113" s="123"/>
      <c r="AV113" s="123"/>
      <c r="AW113" s="123"/>
      <c r="AX113" s="123"/>
      <c r="AY113" s="123"/>
      <c r="AZ113" s="123"/>
      <c r="BA113" s="123"/>
      <c r="BB113" s="123"/>
      <c r="BC113" s="18"/>
    </row>
    <row r="114" spans="2:55" ht="11.5" x14ac:dyDescent="0.25">
      <c r="B114" s="33"/>
      <c r="C114" s="7"/>
      <c r="D114" s="78"/>
      <c r="E114" s="81"/>
      <c r="F114" s="123"/>
      <c r="G114" s="123"/>
      <c r="H114" s="123"/>
      <c r="I114" s="123"/>
      <c r="J114" s="123"/>
      <c r="K114" s="123"/>
      <c r="L114" s="123"/>
      <c r="M114" s="123"/>
      <c r="N114" s="123"/>
      <c r="O114" s="123"/>
      <c r="P114" s="123"/>
      <c r="Q114" s="123"/>
      <c r="R114" s="123"/>
      <c r="S114" s="123"/>
      <c r="T114" s="123"/>
      <c r="U114" s="123"/>
      <c r="V114" s="123"/>
      <c r="W114" s="123"/>
      <c r="X114" s="123"/>
      <c r="Y114" s="123"/>
      <c r="Z114" s="123"/>
      <c r="AA114" s="123"/>
      <c r="AB114" s="123"/>
      <c r="AC114" s="123"/>
      <c r="AD114" s="123"/>
      <c r="AE114" s="123"/>
      <c r="AF114" s="123"/>
      <c r="AG114" s="123"/>
      <c r="AH114" s="123"/>
      <c r="AI114" s="123"/>
      <c r="AJ114" s="123"/>
      <c r="AK114" s="123"/>
      <c r="AL114" s="123"/>
      <c r="AM114" s="123"/>
      <c r="AN114" s="123"/>
      <c r="AO114" s="123"/>
      <c r="AP114" s="123"/>
      <c r="AQ114" s="123"/>
      <c r="AR114" s="123"/>
      <c r="AS114" s="123"/>
      <c r="AT114" s="123"/>
      <c r="AU114" s="123"/>
      <c r="AV114" s="123"/>
      <c r="AW114" s="123"/>
      <c r="AX114" s="123"/>
      <c r="AY114" s="123"/>
      <c r="AZ114" s="123"/>
      <c r="BA114" s="123"/>
      <c r="BB114" s="123"/>
      <c r="BC114" s="18"/>
    </row>
    <row r="115" spans="2:55" ht="11.5" x14ac:dyDescent="0.25">
      <c r="B115" s="33"/>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c r="AY115" s="7"/>
      <c r="AZ115" s="7"/>
      <c r="BA115" s="7"/>
      <c r="BB115" s="7"/>
      <c r="BC115" s="18"/>
    </row>
    <row r="116" spans="2:55" x14ac:dyDescent="0.25">
      <c r="B116" s="33"/>
      <c r="C116" s="42"/>
      <c r="D116" s="106" t="s">
        <v>45</v>
      </c>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c r="AY116" s="7"/>
      <c r="AZ116" s="7"/>
      <c r="BA116" s="7"/>
      <c r="BB116" s="7"/>
      <c r="BC116" s="18"/>
    </row>
    <row r="117" spans="2:55" ht="11.4" customHeight="1" x14ac:dyDescent="0.25">
      <c r="B117" s="33"/>
      <c r="C117" s="7"/>
      <c r="D117" s="78"/>
      <c r="E117" s="81" t="s">
        <v>4</v>
      </c>
      <c r="F117" s="130" t="s">
        <v>771</v>
      </c>
      <c r="G117" s="130"/>
      <c r="H117" s="130"/>
      <c r="I117" s="130"/>
      <c r="J117" s="130"/>
      <c r="K117" s="130"/>
      <c r="L117" s="130"/>
      <c r="M117" s="130"/>
      <c r="N117" s="130"/>
      <c r="O117" s="130"/>
      <c r="P117" s="130"/>
      <c r="Q117" s="130"/>
      <c r="R117" s="130"/>
      <c r="S117" s="130"/>
      <c r="T117" s="130"/>
      <c r="U117" s="130"/>
      <c r="V117" s="130"/>
      <c r="W117" s="130"/>
      <c r="X117" s="130"/>
      <c r="Y117" s="130"/>
      <c r="Z117" s="130"/>
      <c r="AA117" s="130"/>
      <c r="AB117" s="130"/>
      <c r="AC117" s="130"/>
      <c r="AD117" s="130"/>
      <c r="AE117" s="130"/>
      <c r="AF117" s="130"/>
      <c r="AG117" s="130"/>
      <c r="AH117" s="130"/>
      <c r="AI117" s="130"/>
      <c r="AJ117" s="130"/>
      <c r="AK117" s="130"/>
      <c r="AL117" s="130"/>
      <c r="AM117" s="130"/>
      <c r="AN117" s="130"/>
      <c r="AO117" s="130"/>
      <c r="AP117" s="130"/>
      <c r="AQ117" s="130"/>
      <c r="AR117" s="130"/>
      <c r="AS117" s="130"/>
      <c r="AT117" s="130"/>
      <c r="AU117" s="130"/>
      <c r="AV117" s="130"/>
      <c r="AW117" s="130"/>
      <c r="AX117" s="130"/>
      <c r="AY117" s="130"/>
      <c r="AZ117" s="130"/>
      <c r="BA117" s="130"/>
      <c r="BB117" s="130"/>
      <c r="BC117" s="18"/>
    </row>
    <row r="118" spans="2:55" ht="11.4" customHeight="1" x14ac:dyDescent="0.25">
      <c r="B118" s="33"/>
      <c r="C118" s="7"/>
      <c r="D118" s="78"/>
      <c r="E118" s="81"/>
      <c r="F118" s="130"/>
      <c r="G118" s="130"/>
      <c r="H118" s="130"/>
      <c r="I118" s="130"/>
      <c r="J118" s="130"/>
      <c r="K118" s="130"/>
      <c r="L118" s="130"/>
      <c r="M118" s="130"/>
      <c r="N118" s="130"/>
      <c r="O118" s="130"/>
      <c r="P118" s="130"/>
      <c r="Q118" s="130"/>
      <c r="R118" s="130"/>
      <c r="S118" s="130"/>
      <c r="T118" s="130"/>
      <c r="U118" s="130"/>
      <c r="V118" s="130"/>
      <c r="W118" s="130"/>
      <c r="X118" s="130"/>
      <c r="Y118" s="130"/>
      <c r="Z118" s="130"/>
      <c r="AA118" s="130"/>
      <c r="AB118" s="130"/>
      <c r="AC118" s="130"/>
      <c r="AD118" s="130"/>
      <c r="AE118" s="130"/>
      <c r="AF118" s="130"/>
      <c r="AG118" s="130"/>
      <c r="AH118" s="130"/>
      <c r="AI118" s="130"/>
      <c r="AJ118" s="130"/>
      <c r="AK118" s="130"/>
      <c r="AL118" s="130"/>
      <c r="AM118" s="130"/>
      <c r="AN118" s="130"/>
      <c r="AO118" s="130"/>
      <c r="AP118" s="130"/>
      <c r="AQ118" s="130"/>
      <c r="AR118" s="130"/>
      <c r="AS118" s="130"/>
      <c r="AT118" s="130"/>
      <c r="AU118" s="130"/>
      <c r="AV118" s="130"/>
      <c r="AW118" s="130"/>
      <c r="AX118" s="130"/>
      <c r="AY118" s="130"/>
      <c r="AZ118" s="130"/>
      <c r="BA118" s="130"/>
      <c r="BB118" s="130"/>
      <c r="BC118" s="18"/>
    </row>
    <row r="119" spans="2:55" ht="11.5" x14ac:dyDescent="0.25">
      <c r="B119" s="33"/>
      <c r="C119" s="7"/>
      <c r="D119" s="78"/>
      <c r="E119" s="81"/>
      <c r="F119" s="130"/>
      <c r="G119" s="130"/>
      <c r="H119" s="130"/>
      <c r="I119" s="130"/>
      <c r="J119" s="130"/>
      <c r="K119" s="130"/>
      <c r="L119" s="130"/>
      <c r="M119" s="130"/>
      <c r="N119" s="130"/>
      <c r="O119" s="130"/>
      <c r="P119" s="130"/>
      <c r="Q119" s="130"/>
      <c r="R119" s="130"/>
      <c r="S119" s="130"/>
      <c r="T119" s="130"/>
      <c r="U119" s="130"/>
      <c r="V119" s="130"/>
      <c r="W119" s="130"/>
      <c r="X119" s="130"/>
      <c r="Y119" s="130"/>
      <c r="Z119" s="130"/>
      <c r="AA119" s="130"/>
      <c r="AB119" s="130"/>
      <c r="AC119" s="130"/>
      <c r="AD119" s="130"/>
      <c r="AE119" s="130"/>
      <c r="AF119" s="130"/>
      <c r="AG119" s="130"/>
      <c r="AH119" s="130"/>
      <c r="AI119" s="130"/>
      <c r="AJ119" s="130"/>
      <c r="AK119" s="130"/>
      <c r="AL119" s="130"/>
      <c r="AM119" s="130"/>
      <c r="AN119" s="130"/>
      <c r="AO119" s="130"/>
      <c r="AP119" s="130"/>
      <c r="AQ119" s="130"/>
      <c r="AR119" s="130"/>
      <c r="AS119" s="130"/>
      <c r="AT119" s="130"/>
      <c r="AU119" s="130"/>
      <c r="AV119" s="130"/>
      <c r="AW119" s="130"/>
      <c r="AX119" s="130"/>
      <c r="AY119" s="130"/>
      <c r="AZ119" s="130"/>
      <c r="BA119" s="130"/>
      <c r="BB119" s="130"/>
      <c r="BC119" s="18"/>
    </row>
    <row r="120" spans="2:55" ht="11.5" x14ac:dyDescent="0.25">
      <c r="B120" s="33"/>
      <c r="C120" s="1"/>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c r="AY120" s="7"/>
      <c r="AZ120" s="7"/>
      <c r="BA120" s="7"/>
      <c r="BB120" s="7"/>
      <c r="BC120" s="18"/>
    </row>
    <row r="121" spans="2:55" ht="12" thickBot="1" x14ac:dyDescent="0.3">
      <c r="B121" s="82"/>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c r="AA121" s="83"/>
      <c r="AB121" s="83"/>
      <c r="AC121" s="83"/>
      <c r="AD121" s="83"/>
      <c r="AE121" s="83"/>
      <c r="AF121" s="83"/>
      <c r="AG121" s="83"/>
      <c r="AH121" s="83"/>
      <c r="AI121" s="83"/>
      <c r="AJ121" s="83"/>
      <c r="AK121" s="83"/>
      <c r="AL121" s="83"/>
      <c r="AM121" s="83"/>
      <c r="AN121" s="83"/>
      <c r="AO121" s="83"/>
      <c r="AP121" s="83"/>
      <c r="AQ121" s="83"/>
      <c r="AR121" s="83"/>
      <c r="AS121" s="83"/>
      <c r="AT121" s="83"/>
      <c r="AU121" s="83"/>
      <c r="AV121" s="83"/>
      <c r="AW121" s="83"/>
      <c r="AX121" s="83"/>
      <c r="AY121" s="83"/>
      <c r="AZ121" s="83"/>
      <c r="BA121" s="83"/>
      <c r="BB121" s="83"/>
      <c r="BC121" s="84"/>
    </row>
    <row r="123" spans="2:55" x14ac:dyDescent="0.25">
      <c r="I123" s="24"/>
    </row>
  </sheetData>
  <sheetProtection algorithmName="SHA-512" hashValue="NlVSLGYuA5/lQ4bWrg7A4Pj5sUOjM1Kkbmz6MK1fD9MCZUH12jiedOcY3Pgl4NWn/0mHjZKpykN0GFXAuGQmGA==" saltValue="DLcjQyiqfppfR9QQ4I43lw==" spinCount="100000" sheet="1" objects="1" scenarios="1"/>
  <mergeCells count="21">
    <mergeCell ref="F110:BB111"/>
    <mergeCell ref="F112:BB114"/>
    <mergeCell ref="F117:BB119"/>
    <mergeCell ref="E43:BB43"/>
    <mergeCell ref="F96:BB98"/>
    <mergeCell ref="G99:BB100"/>
    <mergeCell ref="F104:BB107"/>
    <mergeCell ref="H91:BA92"/>
    <mergeCell ref="P86:AK86"/>
    <mergeCell ref="P76:AG76"/>
    <mergeCell ref="D18:BB18"/>
    <mergeCell ref="C2:BB9"/>
    <mergeCell ref="F102:BB102"/>
    <mergeCell ref="D30:BB33"/>
    <mergeCell ref="C39:BB41"/>
    <mergeCell ref="F87:BB89"/>
    <mergeCell ref="G93:BB94"/>
    <mergeCell ref="E45:BB50"/>
    <mergeCell ref="E63:BB63"/>
    <mergeCell ref="F80:BB81"/>
    <mergeCell ref="G90:BB90"/>
  </mergeCells>
  <hyperlinks>
    <hyperlink ref="P76" location="'1. Identité du requérant'!A1" display="« 1. Identité du requérant »" xr:uid="{D8E118EF-3D66-48E6-9D30-54F741DB2488}"/>
    <hyperlink ref="P86" location="'2. Demande de remboursement'!A1" display="« 2. Demande de remboursement »" xr:uid="{D33092C5-E6AE-4295-8BC4-D9BEEA0DBF3F}"/>
    <hyperlink ref="D13:I13" location="'Guide de l''utilisateur'!A19" display="1. Introduction" xr:uid="{1C39B6E3-AF66-44D5-B3DE-95A7761ED7DA}"/>
    <hyperlink ref="D14:AT14" location="'Guide de l''utilisateur'!A41" display="2. Remboursement des coûts relatifs à la distribution, réparation et remplacement de bacs en régie interne" xr:uid="{BDD0747C-D2B2-41D9-B3EA-D797DC512E3E}"/>
    <hyperlink ref="D15:X15" location="'Guide de l''utilisateur'!A67" display="3. Étapes pour compléter le formulaire de déclaration" xr:uid="{F18A9B56-5BA2-4579-BDE7-F4F3768B8C6E}"/>
    <hyperlink ref="D13" location="'Guide de l''utilisateur'!A19" display="1. Introduction" xr:uid="{4725C8AC-24F2-4B9A-84E0-2411A97FD7A1}"/>
    <hyperlink ref="D14" location="'Guide de l''utilisateur'!A41" display="2. Remboursement des coûts relatifs à la distribution, réparation et remplacement de bacs effectués en régie interne" xr:uid="{50823878-6909-4F64-9BCF-87305042AFB9}"/>
  </hyperlinks>
  <printOptions horizontalCentered="1"/>
  <pageMargins left="0.70866141732283472" right="0.70866141732283472" top="0.74803149606299213" bottom="0.74803149606299213" header="0.31496062992125984" footer="0.31496062992125984"/>
  <pageSetup scale="79" fitToHeight="0" orientation="portrait" r:id="rId1"/>
  <headerFooter>
    <oddFooter>&amp;RPage &amp; &amp;P</oddFooter>
  </headerFooter>
  <rowBreaks count="1" manualBreakCount="1">
    <brk id="61" min="1" max="5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497D7-C0AF-48A1-A7AC-DF9AB7720828}">
  <sheetPr>
    <tabColor theme="9" tint="0.79998168889431442"/>
    <pageSetUpPr fitToPage="1"/>
  </sheetPr>
  <dimension ref="B1:BC67"/>
  <sheetViews>
    <sheetView showGridLines="0" showRowColHeaders="0" zoomScaleNormal="100" workbookViewId="0">
      <selection activeCell="V41" sqref="V41"/>
    </sheetView>
  </sheetViews>
  <sheetFormatPr baseColWidth="10" defaultColWidth="2" defaultRowHeight="12" customHeight="1" x14ac:dyDescent="0.25"/>
  <sheetData>
    <row r="1" spans="2:55" ht="12" customHeight="1" thickBot="1" x14ac:dyDescent="0.3"/>
    <row r="2" spans="2:55" ht="12" customHeight="1" x14ac:dyDescent="0.25">
      <c r="B2" s="14"/>
      <c r="C2" s="146" t="s">
        <v>46</v>
      </c>
      <c r="D2" s="146"/>
      <c r="E2" s="146"/>
      <c r="F2" s="146"/>
      <c r="G2" s="146"/>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6"/>
      <c r="AL2" s="146"/>
      <c r="AM2" s="146"/>
      <c r="AN2" s="146"/>
      <c r="AO2" s="146"/>
      <c r="AP2" s="146"/>
      <c r="AQ2" s="146"/>
      <c r="AR2" s="146"/>
      <c r="AS2" s="146"/>
      <c r="AT2" s="146"/>
      <c r="AU2" s="146"/>
      <c r="AV2" s="146"/>
      <c r="AW2" s="146"/>
      <c r="AX2" s="146"/>
      <c r="AY2" s="146"/>
      <c r="AZ2" s="146"/>
      <c r="BA2" s="146"/>
      <c r="BB2" s="146"/>
      <c r="BC2" s="15"/>
    </row>
    <row r="3" spans="2:55" ht="12" customHeight="1" x14ac:dyDescent="0.25">
      <c r="B3" s="16"/>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7"/>
    </row>
    <row r="4" spans="2:55" ht="12" customHeight="1" x14ac:dyDescent="0.25">
      <c r="B4" s="16"/>
      <c r="C4" s="147"/>
      <c r="D4" s="147"/>
      <c r="E4" s="147"/>
      <c r="F4" s="147"/>
      <c r="G4" s="147"/>
      <c r="H4" s="147"/>
      <c r="I4" s="147"/>
      <c r="J4" s="147"/>
      <c r="K4" s="147"/>
      <c r="L4" s="147"/>
      <c r="M4" s="147"/>
      <c r="N4" s="147"/>
      <c r="O4" s="147"/>
      <c r="P4" s="147"/>
      <c r="Q4" s="147"/>
      <c r="R4" s="147"/>
      <c r="S4" s="147"/>
      <c r="T4" s="147"/>
      <c r="U4" s="147"/>
      <c r="V4" s="147"/>
      <c r="W4" s="147"/>
      <c r="X4" s="147"/>
      <c r="Y4" s="147"/>
      <c r="Z4" s="147"/>
      <c r="AA4" s="147"/>
      <c r="AB4" s="147"/>
      <c r="AC4" s="147"/>
      <c r="AD4" s="147"/>
      <c r="AE4" s="147"/>
      <c r="AF4" s="147"/>
      <c r="AG4" s="147"/>
      <c r="AH4" s="147"/>
      <c r="AI4" s="147"/>
      <c r="AJ4" s="147"/>
      <c r="AK4" s="147"/>
      <c r="AL4" s="147"/>
      <c r="AM4" s="147"/>
      <c r="AN4" s="147"/>
      <c r="AO4" s="147"/>
      <c r="AP4" s="147"/>
      <c r="AQ4" s="147"/>
      <c r="AR4" s="147"/>
      <c r="AS4" s="147"/>
      <c r="AT4" s="147"/>
      <c r="AU4" s="147"/>
      <c r="AV4" s="147"/>
      <c r="AW4" s="147"/>
      <c r="AX4" s="147"/>
      <c r="AY4" s="147"/>
      <c r="AZ4" s="147"/>
      <c r="BA4" s="147"/>
      <c r="BB4" s="147"/>
      <c r="BC4" s="17"/>
    </row>
    <row r="5" spans="2:55" ht="12" customHeight="1" x14ac:dyDescent="0.25">
      <c r="B5" s="16"/>
      <c r="C5" s="147"/>
      <c r="D5" s="147"/>
      <c r="E5" s="147"/>
      <c r="F5" s="147"/>
      <c r="G5" s="147"/>
      <c r="H5" s="147"/>
      <c r="I5" s="147"/>
      <c r="J5" s="147"/>
      <c r="K5" s="147"/>
      <c r="L5" s="147"/>
      <c r="M5" s="147"/>
      <c r="N5" s="147"/>
      <c r="O5" s="147"/>
      <c r="P5" s="147"/>
      <c r="Q5" s="147"/>
      <c r="R5" s="147"/>
      <c r="S5" s="147"/>
      <c r="T5" s="147"/>
      <c r="U5" s="147"/>
      <c r="V5" s="147"/>
      <c r="W5" s="147"/>
      <c r="X5" s="147"/>
      <c r="Y5" s="147"/>
      <c r="Z5" s="147"/>
      <c r="AA5" s="147"/>
      <c r="AB5" s="147"/>
      <c r="AC5" s="147"/>
      <c r="AD5" s="147"/>
      <c r="AE5" s="147"/>
      <c r="AF5" s="147"/>
      <c r="AG5" s="147"/>
      <c r="AH5" s="147"/>
      <c r="AI5" s="147"/>
      <c r="AJ5" s="147"/>
      <c r="AK5" s="147"/>
      <c r="AL5" s="147"/>
      <c r="AM5" s="147"/>
      <c r="AN5" s="147"/>
      <c r="AO5" s="147"/>
      <c r="AP5" s="147"/>
      <c r="AQ5" s="147"/>
      <c r="AR5" s="147"/>
      <c r="AS5" s="147"/>
      <c r="AT5" s="147"/>
      <c r="AU5" s="147"/>
      <c r="AV5" s="147"/>
      <c r="AW5" s="147"/>
      <c r="AX5" s="147"/>
      <c r="AY5" s="147"/>
      <c r="AZ5" s="147"/>
      <c r="BA5" s="147"/>
      <c r="BB5" s="147"/>
      <c r="BC5" s="17"/>
    </row>
    <row r="6" spans="2:55" ht="12" customHeight="1" x14ac:dyDescent="0.25">
      <c r="B6" s="16"/>
      <c r="C6" s="147"/>
      <c r="D6" s="147"/>
      <c r="E6" s="147"/>
      <c r="F6" s="147"/>
      <c r="G6" s="147"/>
      <c r="H6" s="147"/>
      <c r="I6" s="147"/>
      <c r="J6" s="147"/>
      <c r="K6" s="147"/>
      <c r="L6" s="147"/>
      <c r="M6" s="147"/>
      <c r="N6" s="147"/>
      <c r="O6" s="147"/>
      <c r="P6" s="147"/>
      <c r="Q6" s="147"/>
      <c r="R6" s="147"/>
      <c r="S6" s="147"/>
      <c r="T6" s="147"/>
      <c r="U6" s="147"/>
      <c r="V6" s="147"/>
      <c r="W6" s="147"/>
      <c r="X6" s="147"/>
      <c r="Y6" s="147"/>
      <c r="Z6" s="147"/>
      <c r="AA6" s="147"/>
      <c r="AB6" s="147"/>
      <c r="AC6" s="147"/>
      <c r="AD6" s="147"/>
      <c r="AE6" s="147"/>
      <c r="AF6" s="147"/>
      <c r="AG6" s="147"/>
      <c r="AH6" s="147"/>
      <c r="AI6" s="147"/>
      <c r="AJ6" s="147"/>
      <c r="AK6" s="147"/>
      <c r="AL6" s="147"/>
      <c r="AM6" s="147"/>
      <c r="AN6" s="147"/>
      <c r="AO6" s="147"/>
      <c r="AP6" s="147"/>
      <c r="AQ6" s="147"/>
      <c r="AR6" s="147"/>
      <c r="AS6" s="147"/>
      <c r="AT6" s="147"/>
      <c r="AU6" s="147"/>
      <c r="AV6" s="147"/>
      <c r="AW6" s="147"/>
      <c r="AX6" s="147"/>
      <c r="AY6" s="147"/>
      <c r="AZ6" s="147"/>
      <c r="BA6" s="147"/>
      <c r="BB6" s="147"/>
      <c r="BC6" s="17"/>
    </row>
    <row r="7" spans="2:55" ht="12" customHeight="1" thickBot="1" x14ac:dyDescent="0.3">
      <c r="B7" s="16"/>
      <c r="C7" s="148"/>
      <c r="D7" s="148"/>
      <c r="E7" s="148"/>
      <c r="F7" s="148"/>
      <c r="G7" s="148"/>
      <c r="H7" s="148"/>
      <c r="I7" s="148"/>
      <c r="J7" s="148"/>
      <c r="K7" s="148"/>
      <c r="L7" s="148"/>
      <c r="M7" s="148"/>
      <c r="N7" s="148"/>
      <c r="O7" s="148"/>
      <c r="P7" s="148"/>
      <c r="Q7" s="148"/>
      <c r="R7" s="148"/>
      <c r="S7" s="148"/>
      <c r="T7" s="148"/>
      <c r="U7" s="148"/>
      <c r="V7" s="148"/>
      <c r="W7" s="148"/>
      <c r="X7" s="148"/>
      <c r="Y7" s="148"/>
      <c r="Z7" s="148"/>
      <c r="AA7" s="148"/>
      <c r="AB7" s="148"/>
      <c r="AC7" s="148"/>
      <c r="AD7" s="148"/>
      <c r="AE7" s="148"/>
      <c r="AF7" s="148"/>
      <c r="AG7" s="148"/>
      <c r="AH7" s="148"/>
      <c r="AI7" s="148"/>
      <c r="AJ7" s="148"/>
      <c r="AK7" s="148"/>
      <c r="AL7" s="148"/>
      <c r="AM7" s="148"/>
      <c r="AN7" s="148"/>
      <c r="AO7" s="148"/>
      <c r="AP7" s="148"/>
      <c r="AQ7" s="148"/>
      <c r="AR7" s="148"/>
      <c r="AS7" s="148"/>
      <c r="AT7" s="148"/>
      <c r="AU7" s="148"/>
      <c r="AV7" s="148"/>
      <c r="AW7" s="148"/>
      <c r="AX7" s="148"/>
      <c r="AY7" s="148"/>
      <c r="AZ7" s="148"/>
      <c r="BA7" s="148"/>
      <c r="BB7" s="148"/>
      <c r="BC7" s="17"/>
    </row>
    <row r="8" spans="2:55" ht="12" customHeight="1" x14ac:dyDescent="0.25">
      <c r="B8" s="16"/>
      <c r="C8" s="37" t="str" cm="1">
        <f t="array" ref="C8">"Version : "&amp;T_Version[Version]</f>
        <v>Version : 2025V1</v>
      </c>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17"/>
    </row>
    <row r="9" spans="2:55" ht="12" customHeight="1" x14ac:dyDescent="0.25">
      <c r="B9" s="16"/>
      <c r="C9" s="25"/>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17"/>
    </row>
    <row r="10" spans="2:55" ht="21" customHeight="1" x14ac:dyDescent="0.25">
      <c r="B10" s="16"/>
      <c r="C10" s="130" t="s">
        <v>47</v>
      </c>
      <c r="D10" s="130"/>
      <c r="E10" s="130"/>
      <c r="F10" s="130"/>
      <c r="G10" s="130"/>
      <c r="H10" s="130"/>
      <c r="I10" s="130"/>
      <c r="J10" s="130"/>
      <c r="K10" s="130"/>
      <c r="L10" s="130"/>
      <c r="M10" s="130"/>
      <c r="N10" s="130"/>
      <c r="O10" s="130"/>
      <c r="P10" s="130"/>
      <c r="Q10" s="130"/>
      <c r="R10" s="130"/>
      <c r="S10" s="130"/>
      <c r="T10" s="130"/>
      <c r="U10" s="130"/>
      <c r="V10" s="130"/>
      <c r="W10" s="130"/>
      <c r="X10" s="130"/>
      <c r="Y10" s="130"/>
      <c r="Z10" s="130"/>
      <c r="AA10" s="130"/>
      <c r="AB10" s="130"/>
      <c r="AC10" s="130"/>
      <c r="AD10" s="130"/>
      <c r="AE10" s="130"/>
      <c r="AF10" s="130"/>
      <c r="AG10" s="130"/>
      <c r="AH10" s="130"/>
      <c r="AI10" s="130"/>
      <c r="AJ10" s="130"/>
      <c r="AK10" s="130"/>
      <c r="AL10" s="130"/>
      <c r="AM10" s="130"/>
      <c r="AN10" s="130"/>
      <c r="AO10" s="130"/>
      <c r="AP10" s="130"/>
      <c r="AQ10" s="130"/>
      <c r="AR10" s="130"/>
      <c r="AS10" s="130"/>
      <c r="AT10" s="130"/>
      <c r="AU10" s="130"/>
      <c r="AV10" s="130"/>
      <c r="AW10" s="130"/>
      <c r="AX10" s="130"/>
      <c r="AY10" s="130"/>
      <c r="AZ10" s="130"/>
      <c r="BA10" s="130"/>
      <c r="BB10" s="25"/>
      <c r="BC10" s="17"/>
    </row>
    <row r="11" spans="2:55" ht="12" customHeight="1" x14ac:dyDescent="0.25">
      <c r="B11" s="16"/>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25"/>
      <c r="BC11" s="17"/>
    </row>
    <row r="12" spans="2:55" ht="12" customHeight="1" x14ac:dyDescent="0.25">
      <c r="B12" s="16"/>
      <c r="C12" s="87" t="s">
        <v>25</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3"/>
      <c r="AG12" s="3"/>
      <c r="AH12" s="3"/>
      <c r="AI12" s="3"/>
      <c r="AJ12" s="3"/>
      <c r="AK12" s="3"/>
      <c r="AL12" s="3"/>
      <c r="AM12" s="3"/>
      <c r="AN12" s="3"/>
      <c r="AO12" s="3"/>
      <c r="AP12" s="3"/>
      <c r="AQ12" s="3"/>
      <c r="AR12" s="3"/>
      <c r="AS12" s="3"/>
      <c r="AT12" s="3"/>
      <c r="AU12" s="3"/>
      <c r="AV12" s="3"/>
      <c r="AW12" s="3"/>
      <c r="AX12" s="3"/>
      <c r="AY12" s="3"/>
      <c r="AZ12" s="3"/>
      <c r="BA12" s="3"/>
      <c r="BB12" s="25"/>
      <c r="BC12" s="17"/>
    </row>
    <row r="13" spans="2:55" ht="12" customHeight="1" x14ac:dyDescent="0.25">
      <c r="B13" s="16"/>
      <c r="C13" s="88" t="s">
        <v>26</v>
      </c>
      <c r="D13" s="85"/>
      <c r="E13" s="85"/>
      <c r="F13" s="85"/>
      <c r="G13" s="85"/>
      <c r="H13" s="85"/>
      <c r="I13" s="85"/>
      <c r="J13" s="85"/>
      <c r="K13" s="85"/>
      <c r="L13" s="85"/>
      <c r="M13" s="85"/>
      <c r="N13" s="85"/>
      <c r="O13" s="85"/>
      <c r="P13" s="85"/>
      <c r="Q13" s="85"/>
      <c r="R13" s="85"/>
      <c r="S13" s="85"/>
      <c r="T13" s="85"/>
      <c r="U13" s="85"/>
      <c r="V13" s="85"/>
      <c r="W13" s="85"/>
      <c r="X13" s="85"/>
      <c r="Y13" s="85"/>
      <c r="Z13" s="85"/>
      <c r="AA13" s="85"/>
      <c r="AB13" s="85"/>
      <c r="AC13" s="85"/>
      <c r="AD13" s="85"/>
      <c r="AE13" s="85"/>
      <c r="AF13" s="85"/>
      <c r="AG13" s="3"/>
      <c r="AH13" s="3"/>
      <c r="AI13" s="3"/>
      <c r="AJ13" s="3"/>
      <c r="AK13" s="3"/>
      <c r="AL13" s="3"/>
      <c r="AM13" s="3"/>
      <c r="AN13" s="3"/>
      <c r="AO13" s="3"/>
      <c r="AP13" s="3"/>
      <c r="AQ13" s="3"/>
      <c r="AR13" s="3"/>
      <c r="AS13" s="3"/>
      <c r="AT13" s="3"/>
      <c r="AU13" s="3"/>
      <c r="AV13" s="3"/>
      <c r="AW13" s="3"/>
      <c r="AX13" s="3"/>
      <c r="AY13" s="3"/>
      <c r="AZ13" s="3"/>
      <c r="BA13" s="3"/>
      <c r="BB13" s="25"/>
      <c r="BC13" s="17"/>
    </row>
    <row r="14" spans="2:55" ht="12" customHeight="1" x14ac:dyDescent="0.25">
      <c r="B14" s="16"/>
      <c r="C14" s="89" t="s">
        <v>27</v>
      </c>
      <c r="D14" s="86"/>
      <c r="E14" s="86"/>
      <c r="F14" s="86"/>
      <c r="G14" s="86"/>
      <c r="H14" s="86"/>
      <c r="I14" s="86"/>
      <c r="J14" s="86"/>
      <c r="K14" s="86"/>
      <c r="L14" s="86"/>
      <c r="M14" s="86"/>
      <c r="N14" s="86"/>
      <c r="O14" s="86"/>
      <c r="P14" s="86"/>
      <c r="Q14" s="86"/>
      <c r="R14" s="86"/>
      <c r="S14" s="86"/>
      <c r="T14" s="86"/>
      <c r="U14" s="86"/>
      <c r="V14" s="86"/>
      <c r="W14" s="86"/>
      <c r="X14" s="86"/>
      <c r="Y14" s="86"/>
      <c r="Z14" s="86"/>
      <c r="AA14" s="86"/>
      <c r="AB14" s="86"/>
      <c r="AC14" s="86"/>
      <c r="AD14" s="86"/>
      <c r="AE14" s="86"/>
      <c r="AF14" s="86"/>
      <c r="AG14" s="3"/>
      <c r="AH14" s="3"/>
      <c r="AI14" s="3"/>
      <c r="AJ14" s="3"/>
      <c r="AK14" s="3"/>
      <c r="AL14" s="3"/>
      <c r="AM14" s="3"/>
      <c r="AN14" s="3"/>
      <c r="AO14" s="3"/>
      <c r="AP14" s="3"/>
      <c r="AQ14" s="3"/>
      <c r="AR14" s="3"/>
      <c r="AS14" s="3"/>
      <c r="AT14" s="3"/>
      <c r="AU14" s="3"/>
      <c r="AV14" s="3"/>
      <c r="AW14" s="3"/>
      <c r="AX14" s="3"/>
      <c r="AY14" s="3"/>
      <c r="AZ14" s="3"/>
      <c r="BA14" s="3"/>
      <c r="BB14" s="25"/>
      <c r="BC14" s="17"/>
    </row>
    <row r="15" spans="2:55" ht="12" customHeight="1" x14ac:dyDescent="0.25">
      <c r="B15" s="16"/>
      <c r="C15" s="118" t="s">
        <v>754</v>
      </c>
      <c r="D15" s="117"/>
      <c r="E15" s="117"/>
      <c r="F15" s="117"/>
      <c r="G15" s="117"/>
      <c r="H15" s="117"/>
      <c r="I15" s="117"/>
      <c r="J15" s="117"/>
      <c r="K15" s="117"/>
      <c r="L15" s="117"/>
      <c r="M15" s="117"/>
      <c r="N15" s="117"/>
      <c r="O15" s="117"/>
      <c r="P15" s="117"/>
      <c r="Q15" s="117"/>
      <c r="R15" s="117"/>
      <c r="S15" s="117"/>
      <c r="T15" s="117"/>
      <c r="U15" s="117"/>
      <c r="V15" s="117"/>
      <c r="W15" s="117"/>
      <c r="X15" s="117"/>
      <c r="Y15" s="117"/>
      <c r="Z15" s="117"/>
      <c r="AA15" s="117"/>
      <c r="AB15" s="117"/>
      <c r="AC15" s="117"/>
      <c r="AD15" s="117"/>
      <c r="AE15" s="117"/>
      <c r="AF15" s="117"/>
      <c r="AG15" s="3"/>
      <c r="AH15" s="3"/>
      <c r="AI15" s="3"/>
      <c r="AJ15" s="3"/>
      <c r="AK15" s="3"/>
      <c r="AL15" s="3"/>
      <c r="AM15" s="3"/>
      <c r="AN15" s="3"/>
      <c r="AO15" s="3"/>
      <c r="AP15" s="3"/>
      <c r="AQ15" s="3"/>
      <c r="AR15" s="3"/>
      <c r="AS15" s="3"/>
      <c r="AT15" s="3"/>
      <c r="AU15" s="3"/>
      <c r="AV15" s="3"/>
      <c r="AW15" s="3"/>
      <c r="AX15" s="3"/>
      <c r="AY15" s="3"/>
      <c r="AZ15" s="3"/>
      <c r="BA15" s="3"/>
      <c r="BB15" s="25"/>
      <c r="BC15" s="17"/>
    </row>
    <row r="16" spans="2:55" ht="12" customHeight="1" x14ac:dyDescent="0.25">
      <c r="B16" s="16"/>
      <c r="C16" s="119" t="s">
        <v>28</v>
      </c>
      <c r="D16" s="120"/>
      <c r="E16" s="120"/>
      <c r="F16" s="120"/>
      <c r="G16" s="120"/>
      <c r="H16" s="120"/>
      <c r="I16" s="120"/>
      <c r="J16" s="120"/>
      <c r="K16" s="120"/>
      <c r="L16" s="120"/>
      <c r="M16" s="120"/>
      <c r="N16" s="120"/>
      <c r="O16" s="120"/>
      <c r="P16" s="120"/>
      <c r="Q16" s="120"/>
      <c r="R16" s="120"/>
      <c r="S16" s="120"/>
      <c r="T16" s="120"/>
      <c r="U16" s="120"/>
      <c r="V16" s="120"/>
      <c r="W16" s="120"/>
      <c r="X16" s="120"/>
      <c r="Y16" s="120"/>
      <c r="Z16" s="120"/>
      <c r="AA16" s="120"/>
      <c r="AB16" s="120"/>
      <c r="AC16" s="120"/>
      <c r="AD16" s="120"/>
      <c r="AE16" s="120"/>
      <c r="AF16" s="120"/>
      <c r="AG16" s="3"/>
      <c r="AH16" s="3"/>
      <c r="AI16" s="3"/>
      <c r="AJ16" s="3"/>
      <c r="AK16" s="3"/>
      <c r="AL16" s="3"/>
      <c r="AM16" s="3"/>
      <c r="AN16" s="3"/>
      <c r="AO16" s="3"/>
      <c r="AP16" s="3"/>
      <c r="AQ16" s="3"/>
      <c r="AR16" s="3"/>
      <c r="AS16" s="3"/>
      <c r="AT16" s="3"/>
      <c r="AU16" s="3"/>
      <c r="AV16" s="3"/>
      <c r="AW16" s="3"/>
      <c r="AX16" s="3"/>
      <c r="AY16" s="3"/>
      <c r="AZ16" s="3"/>
      <c r="BA16" s="3"/>
      <c r="BB16" s="25"/>
      <c r="BC16" s="17"/>
    </row>
    <row r="17" spans="2:55" ht="12" customHeight="1" x14ac:dyDescent="0.25">
      <c r="B17" s="16"/>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25"/>
      <c r="BC17" s="17"/>
    </row>
    <row r="18" spans="2:55" ht="12" customHeight="1" x14ac:dyDescent="0.25">
      <c r="B18" s="16"/>
      <c r="C18" s="3"/>
      <c r="D18" s="140" t="s">
        <v>48</v>
      </c>
      <c r="E18" s="141"/>
      <c r="F18" s="141"/>
      <c r="G18" s="141"/>
      <c r="H18" s="141"/>
      <c r="I18" s="141"/>
      <c r="J18" s="141"/>
      <c r="K18" s="141"/>
      <c r="L18" s="141"/>
      <c r="M18" s="141"/>
      <c r="N18" s="141"/>
      <c r="O18" s="141"/>
      <c r="P18" s="141"/>
      <c r="Q18" s="141"/>
      <c r="R18" s="141"/>
      <c r="S18" s="141"/>
      <c r="T18" s="141"/>
      <c r="U18" s="141"/>
      <c r="V18" s="141"/>
      <c r="W18" s="141"/>
      <c r="X18" s="141"/>
      <c r="Y18" s="141"/>
      <c r="Z18" s="141"/>
      <c r="AA18" s="141"/>
      <c r="AB18" s="141"/>
      <c r="AC18" s="141"/>
      <c r="AD18" s="141"/>
      <c r="AE18" s="141"/>
      <c r="AF18" s="141"/>
      <c r="AG18" s="141"/>
      <c r="AH18" s="141"/>
      <c r="AI18" s="141"/>
      <c r="AJ18" s="141"/>
      <c r="AK18" s="141"/>
      <c r="AL18" s="141"/>
      <c r="AM18" s="141"/>
      <c r="AN18" s="141"/>
      <c r="AO18" s="141"/>
      <c r="AP18" s="141"/>
      <c r="AQ18" s="141"/>
      <c r="AR18" s="141"/>
      <c r="AS18" s="141"/>
      <c r="AT18" s="141"/>
      <c r="AU18" s="141"/>
      <c r="AV18" s="141"/>
      <c r="AW18" s="141"/>
      <c r="AX18" s="141"/>
      <c r="AY18" s="141"/>
      <c r="AZ18" s="141"/>
      <c r="BA18" s="142"/>
      <c r="BB18" s="25"/>
      <c r="BC18" s="17"/>
    </row>
    <row r="19" spans="2:55" ht="12" customHeight="1" x14ac:dyDescent="0.25">
      <c r="B19" s="16"/>
      <c r="D19" s="70" t="s">
        <v>49</v>
      </c>
      <c r="E19" s="71"/>
      <c r="F19" s="71"/>
      <c r="G19" s="71"/>
      <c r="H19" s="71"/>
      <c r="I19" s="71"/>
      <c r="J19" s="71"/>
      <c r="K19" s="71"/>
      <c r="L19" s="71"/>
      <c r="M19" s="71"/>
      <c r="N19" s="71"/>
      <c r="O19" s="71"/>
      <c r="P19" s="71"/>
      <c r="Q19" s="71"/>
      <c r="R19" s="71"/>
      <c r="S19" s="71"/>
      <c r="T19" s="71"/>
      <c r="U19" s="71"/>
      <c r="V19" s="71"/>
      <c r="W19" s="71"/>
      <c r="X19" s="71"/>
      <c r="Y19" s="71"/>
      <c r="Z19" s="71"/>
      <c r="AA19" s="72"/>
      <c r="AB19" s="70" t="s">
        <v>50</v>
      </c>
      <c r="AC19" s="71"/>
      <c r="AD19" s="71"/>
      <c r="AE19" s="71"/>
      <c r="AF19" s="71"/>
      <c r="AG19" s="71"/>
      <c r="AH19" s="71"/>
      <c r="AI19" s="71"/>
      <c r="AJ19" s="71"/>
      <c r="AK19" s="71"/>
      <c r="AL19" s="71"/>
      <c r="AM19" s="71"/>
      <c r="AN19" s="71"/>
      <c r="AO19" s="71"/>
      <c r="AP19" s="71"/>
      <c r="AQ19" s="71"/>
      <c r="AR19" s="71"/>
      <c r="AS19" s="71"/>
      <c r="AT19" s="71"/>
      <c r="AU19" s="71"/>
      <c r="AV19" s="71"/>
      <c r="AW19" s="71"/>
      <c r="AX19" s="64"/>
      <c r="AY19" s="71"/>
      <c r="AZ19" s="71"/>
      <c r="BA19" s="72"/>
      <c r="BB19" s="25"/>
      <c r="BC19" s="17"/>
    </row>
    <row r="20" spans="2:55" ht="12" customHeight="1" x14ac:dyDescent="0.25">
      <c r="B20" s="16"/>
      <c r="D20" s="74"/>
      <c r="E20" s="3"/>
      <c r="F20" s="3"/>
      <c r="G20" s="3"/>
      <c r="H20" s="3"/>
      <c r="I20" s="3"/>
      <c r="J20" s="3"/>
      <c r="K20" s="3"/>
      <c r="L20" s="3"/>
      <c r="M20" s="3"/>
      <c r="N20" s="3"/>
      <c r="O20" s="3"/>
      <c r="P20" s="3"/>
      <c r="Q20" s="3"/>
      <c r="R20" s="3"/>
      <c r="S20" s="3"/>
      <c r="T20" s="3"/>
      <c r="U20" s="3"/>
      <c r="V20" s="3"/>
      <c r="W20" s="3"/>
      <c r="X20" s="3"/>
      <c r="Y20" s="3"/>
      <c r="Z20" s="3"/>
      <c r="AA20" s="52"/>
      <c r="AB20" s="73"/>
      <c r="AC20" s="3"/>
      <c r="AD20" s="3"/>
      <c r="AE20" s="3"/>
      <c r="AF20" s="3"/>
      <c r="AG20" s="3"/>
      <c r="AH20" s="3"/>
      <c r="AI20" s="3"/>
      <c r="AJ20" s="3"/>
      <c r="AK20" s="3"/>
      <c r="AL20" s="3"/>
      <c r="AM20" s="3"/>
      <c r="AN20" s="3"/>
      <c r="AO20" s="3"/>
      <c r="AP20" s="3"/>
      <c r="AQ20" s="3"/>
      <c r="AR20" s="3"/>
      <c r="AS20" s="3"/>
      <c r="AT20" s="3"/>
      <c r="AU20" s="3"/>
      <c r="AV20" s="3"/>
      <c r="AW20" s="3"/>
      <c r="AX20" s="8"/>
      <c r="AY20" s="3"/>
      <c r="AZ20" s="3"/>
      <c r="BA20" s="52"/>
      <c r="BB20" s="25"/>
      <c r="BC20" s="17"/>
    </row>
    <row r="21" spans="2:55" ht="12" customHeight="1" x14ac:dyDescent="0.25">
      <c r="B21" s="16"/>
      <c r="D21" s="74"/>
      <c r="E21" s="143"/>
      <c r="F21" s="144"/>
      <c r="G21" s="144"/>
      <c r="H21" s="144"/>
      <c r="I21" s="144"/>
      <c r="J21" s="144"/>
      <c r="K21" s="144"/>
      <c r="L21" s="144"/>
      <c r="M21" s="144"/>
      <c r="N21" s="144"/>
      <c r="O21" s="144"/>
      <c r="P21" s="144"/>
      <c r="Q21" s="144"/>
      <c r="R21" s="144"/>
      <c r="S21" s="144"/>
      <c r="T21" s="144"/>
      <c r="U21" s="144"/>
      <c r="V21" s="144"/>
      <c r="W21" s="144"/>
      <c r="X21" s="144"/>
      <c r="Y21" s="144"/>
      <c r="Z21" s="145"/>
      <c r="AA21" s="52"/>
      <c r="AB21" s="73"/>
      <c r="AC21" s="143"/>
      <c r="AD21" s="144"/>
      <c r="AE21" s="144"/>
      <c r="AF21" s="144"/>
      <c r="AG21" s="144"/>
      <c r="AH21" s="144"/>
      <c r="AI21" s="144"/>
      <c r="AJ21" s="144"/>
      <c r="AK21" s="144"/>
      <c r="AL21" s="144"/>
      <c r="AM21" s="144"/>
      <c r="AN21" s="144"/>
      <c r="AO21" s="144"/>
      <c r="AP21" s="144"/>
      <c r="AQ21" s="144"/>
      <c r="AR21" s="144"/>
      <c r="AS21" s="144"/>
      <c r="AT21" s="144"/>
      <c r="AU21" s="144"/>
      <c r="AV21" s="144"/>
      <c r="AW21" s="144"/>
      <c r="AX21" s="144"/>
      <c r="AY21" s="144"/>
      <c r="AZ21" s="145"/>
      <c r="BA21" s="52"/>
      <c r="BB21" s="25"/>
      <c r="BC21" s="17"/>
    </row>
    <row r="22" spans="2:55" ht="12" customHeight="1" x14ac:dyDescent="0.25">
      <c r="B22" s="16"/>
      <c r="D22" s="75"/>
      <c r="E22" s="76"/>
      <c r="F22" s="76"/>
      <c r="G22" s="76"/>
      <c r="H22" s="76"/>
      <c r="I22" s="76"/>
      <c r="J22" s="76"/>
      <c r="K22" s="76"/>
      <c r="L22" s="76"/>
      <c r="M22" s="76"/>
      <c r="N22" s="76"/>
      <c r="O22" s="76"/>
      <c r="P22" s="76"/>
      <c r="Q22" s="76"/>
      <c r="R22" s="76"/>
      <c r="S22" s="76"/>
      <c r="T22" s="76"/>
      <c r="U22" s="76"/>
      <c r="V22" s="76"/>
      <c r="W22" s="76"/>
      <c r="X22" s="76"/>
      <c r="Y22" s="76"/>
      <c r="Z22" s="76"/>
      <c r="AA22" s="54"/>
      <c r="AB22" s="59"/>
      <c r="AC22" s="28"/>
      <c r="AD22" s="28"/>
      <c r="AE22" s="28"/>
      <c r="AF22" s="28"/>
      <c r="AG22" s="28"/>
      <c r="AH22" s="28"/>
      <c r="AI22" s="28"/>
      <c r="AJ22" s="28"/>
      <c r="AK22" s="28"/>
      <c r="AL22" s="28"/>
      <c r="AM22" s="28"/>
      <c r="AN22" s="28"/>
      <c r="AO22" s="28"/>
      <c r="AP22" s="28"/>
      <c r="AQ22" s="28"/>
      <c r="AR22" s="28"/>
      <c r="AS22" s="28"/>
      <c r="AT22" s="28"/>
      <c r="AU22" s="28"/>
      <c r="AV22" s="28"/>
      <c r="AW22" s="28"/>
      <c r="AX22" s="53"/>
      <c r="AY22" s="28"/>
      <c r="AZ22" s="28"/>
      <c r="BA22" s="54"/>
      <c r="BB22" s="25"/>
      <c r="BC22" s="17"/>
    </row>
    <row r="23" spans="2:55" ht="12" customHeight="1" x14ac:dyDescent="0.25">
      <c r="B23" s="16"/>
      <c r="E23" s="8"/>
      <c r="F23" s="8"/>
      <c r="G23" s="8"/>
      <c r="H23" s="8"/>
      <c r="I23" s="8"/>
      <c r="J23" s="8"/>
      <c r="K23" s="8"/>
      <c r="L23" s="8"/>
      <c r="M23" s="8"/>
      <c r="N23" s="8"/>
      <c r="O23" s="8"/>
      <c r="P23" s="8"/>
      <c r="Q23" s="8"/>
      <c r="R23" s="8"/>
      <c r="S23" s="8"/>
      <c r="T23" s="8"/>
      <c r="U23" s="8"/>
      <c r="V23" s="8"/>
      <c r="W23" s="8"/>
      <c r="X23" s="8"/>
      <c r="Y23" s="8"/>
      <c r="AA23" s="8"/>
      <c r="AB23" s="8"/>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25"/>
      <c r="BC23" s="17"/>
    </row>
    <row r="24" spans="2:55" ht="21" customHeight="1" x14ac:dyDescent="0.25">
      <c r="B24" s="16"/>
      <c r="D24" s="139" t="s">
        <v>51</v>
      </c>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0"/>
      <c r="AH24" s="130"/>
      <c r="AI24" s="130"/>
      <c r="AJ24" s="130"/>
      <c r="AK24" s="130"/>
      <c r="AL24" s="130"/>
      <c r="AM24" s="130"/>
      <c r="AN24" s="130"/>
      <c r="AO24" s="130"/>
      <c r="AP24" s="130"/>
      <c r="AQ24" s="130"/>
      <c r="AR24" s="130"/>
      <c r="AS24" s="130"/>
      <c r="AT24" s="130"/>
      <c r="AU24" s="130"/>
      <c r="AV24" s="130"/>
      <c r="AW24" s="130"/>
      <c r="AX24" s="130"/>
      <c r="AY24" s="130"/>
      <c r="AZ24" s="130"/>
      <c r="BA24" s="130"/>
      <c r="BB24" s="25"/>
      <c r="BC24" s="17"/>
    </row>
    <row r="25" spans="2:55" ht="12" customHeight="1" x14ac:dyDescent="0.25">
      <c r="B25" s="16"/>
      <c r="C25" s="5"/>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25"/>
      <c r="BC25" s="18"/>
    </row>
    <row r="26" spans="2:55" ht="12" customHeight="1" x14ac:dyDescent="0.25">
      <c r="B26" s="16"/>
      <c r="C26" s="5"/>
      <c r="D26" s="140" t="s">
        <v>52</v>
      </c>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1"/>
      <c r="AC26" s="141"/>
      <c r="AD26" s="141"/>
      <c r="AE26" s="141"/>
      <c r="AF26" s="141"/>
      <c r="AG26" s="141"/>
      <c r="AH26" s="141"/>
      <c r="AI26" s="141"/>
      <c r="AJ26" s="141"/>
      <c r="AK26" s="141"/>
      <c r="AL26" s="141"/>
      <c r="AM26" s="141"/>
      <c r="AN26" s="141"/>
      <c r="AO26" s="141"/>
      <c r="AP26" s="141"/>
      <c r="AQ26" s="141"/>
      <c r="AR26" s="141"/>
      <c r="AS26" s="141"/>
      <c r="AT26" s="141"/>
      <c r="AU26" s="141"/>
      <c r="AV26" s="141"/>
      <c r="AW26" s="141"/>
      <c r="AX26" s="141"/>
      <c r="AY26" s="141"/>
      <c r="AZ26" s="141"/>
      <c r="BA26" s="142"/>
      <c r="BB26" s="25"/>
      <c r="BC26" s="18"/>
    </row>
    <row r="27" spans="2:55" ht="12" customHeight="1" x14ac:dyDescent="0.25">
      <c r="B27" s="16"/>
      <c r="C27" s="5"/>
      <c r="D27" s="70" t="s">
        <v>53</v>
      </c>
      <c r="E27" s="71"/>
      <c r="F27" s="71"/>
      <c r="G27" s="71"/>
      <c r="H27" s="71"/>
      <c r="I27" s="71"/>
      <c r="J27" s="71"/>
      <c r="K27" s="71"/>
      <c r="L27" s="71"/>
      <c r="M27" s="71"/>
      <c r="N27" s="71"/>
      <c r="O27" s="71"/>
      <c r="P27" s="71"/>
      <c r="Q27" s="71"/>
      <c r="R27" s="71"/>
      <c r="S27" s="71"/>
      <c r="T27" s="71"/>
      <c r="U27" s="71"/>
      <c r="V27" s="71"/>
      <c r="W27" s="71"/>
      <c r="X27" s="71"/>
      <c r="Y27" s="71"/>
      <c r="Z27" s="64"/>
      <c r="AA27" s="71"/>
      <c r="AB27" s="71"/>
      <c r="AC27" s="72"/>
      <c r="AD27" s="70" t="s">
        <v>54</v>
      </c>
      <c r="AE27" s="71"/>
      <c r="AF27" s="71"/>
      <c r="AG27" s="71"/>
      <c r="AH27" s="71"/>
      <c r="AI27" s="71"/>
      <c r="AJ27" s="71"/>
      <c r="AK27" s="71"/>
      <c r="AL27" s="71"/>
      <c r="AM27" s="71"/>
      <c r="AN27" s="71"/>
      <c r="AO27" s="71"/>
      <c r="AP27" s="71"/>
      <c r="AQ27" s="71"/>
      <c r="AR27" s="71"/>
      <c r="AS27" s="71"/>
      <c r="AT27" s="71"/>
      <c r="AU27" s="71"/>
      <c r="AV27" s="71"/>
      <c r="AW27" s="71"/>
      <c r="AX27" s="71"/>
      <c r="AY27" s="71"/>
      <c r="AZ27" s="71"/>
      <c r="BA27" s="72"/>
      <c r="BB27" s="25"/>
      <c r="BC27" s="18"/>
    </row>
    <row r="28" spans="2:55" ht="12" customHeight="1" x14ac:dyDescent="0.25">
      <c r="B28" s="16"/>
      <c r="C28" s="5"/>
      <c r="D28" s="73"/>
      <c r="E28" s="3"/>
      <c r="F28" s="3"/>
      <c r="G28" s="3"/>
      <c r="H28" s="3"/>
      <c r="I28" s="3"/>
      <c r="J28" s="3"/>
      <c r="K28" s="3"/>
      <c r="L28" s="3"/>
      <c r="M28" s="3"/>
      <c r="N28" s="3"/>
      <c r="O28" s="3"/>
      <c r="P28" s="3"/>
      <c r="Q28" s="3"/>
      <c r="R28" s="3"/>
      <c r="S28" s="3"/>
      <c r="T28" s="3"/>
      <c r="U28" s="3"/>
      <c r="V28" s="3"/>
      <c r="W28" s="3"/>
      <c r="X28" s="3"/>
      <c r="Y28" s="3"/>
      <c r="Z28" s="8"/>
      <c r="AA28" s="3"/>
      <c r="AB28" s="3"/>
      <c r="AC28" s="52"/>
      <c r="AD28" s="74"/>
      <c r="AE28" s="3"/>
      <c r="AF28" s="3"/>
      <c r="AG28" s="3"/>
      <c r="AH28" s="3"/>
      <c r="AI28" s="3"/>
      <c r="AJ28" s="3"/>
      <c r="AK28" s="3"/>
      <c r="AL28" s="3"/>
      <c r="AM28" s="3"/>
      <c r="AN28" s="3"/>
      <c r="AO28" s="3"/>
      <c r="AP28" s="3"/>
      <c r="AQ28" s="3"/>
      <c r="AR28" s="3"/>
      <c r="AS28" s="3"/>
      <c r="AT28" s="3"/>
      <c r="AU28" s="3"/>
      <c r="AV28" s="3"/>
      <c r="AW28" s="3"/>
      <c r="AX28" s="3"/>
      <c r="AY28" s="3"/>
      <c r="AZ28" s="3"/>
      <c r="BA28" s="52"/>
      <c r="BB28" s="25"/>
      <c r="BC28" s="18"/>
    </row>
    <row r="29" spans="2:55" ht="12" customHeight="1" x14ac:dyDescent="0.25">
      <c r="B29" s="16"/>
      <c r="C29" s="5"/>
      <c r="D29" s="73"/>
      <c r="E29" s="143"/>
      <c r="F29" s="144"/>
      <c r="G29" s="144"/>
      <c r="H29" s="144"/>
      <c r="I29" s="144"/>
      <c r="J29" s="144"/>
      <c r="K29" s="144"/>
      <c r="L29" s="144"/>
      <c r="M29" s="144"/>
      <c r="N29" s="144"/>
      <c r="O29" s="144"/>
      <c r="P29" s="144"/>
      <c r="Q29" s="144"/>
      <c r="R29" s="144"/>
      <c r="S29" s="144"/>
      <c r="T29" s="144"/>
      <c r="U29" s="144"/>
      <c r="V29" s="144"/>
      <c r="W29" s="144"/>
      <c r="X29" s="144"/>
      <c r="Y29" s="144"/>
      <c r="Z29" s="144"/>
      <c r="AA29" s="144"/>
      <c r="AB29" s="145"/>
      <c r="AC29" s="52"/>
      <c r="AD29" s="74"/>
      <c r="AE29" s="133"/>
      <c r="AF29" s="134"/>
      <c r="AG29" s="134"/>
      <c r="AH29" s="134"/>
      <c r="AI29" s="134"/>
      <c r="AJ29" s="134"/>
      <c r="AK29" s="134"/>
      <c r="AL29" s="134"/>
      <c r="AM29" s="134"/>
      <c r="AN29" s="134"/>
      <c r="AO29" s="134"/>
      <c r="AP29" s="134"/>
      <c r="AQ29" s="134"/>
      <c r="AR29" s="134"/>
      <c r="AS29" s="134"/>
      <c r="AT29" s="134"/>
      <c r="AU29" s="134"/>
      <c r="AV29" s="134"/>
      <c r="AW29" s="134"/>
      <c r="AX29" s="134"/>
      <c r="AY29" s="134"/>
      <c r="AZ29" s="135"/>
      <c r="BA29" s="52"/>
      <c r="BB29" s="25"/>
      <c r="BC29" s="18"/>
    </row>
    <row r="30" spans="2:55" ht="12" customHeight="1" x14ac:dyDescent="0.25">
      <c r="B30" s="16"/>
      <c r="C30" s="5"/>
      <c r="D30" s="59"/>
      <c r="E30" s="28"/>
      <c r="F30" s="28"/>
      <c r="G30" s="28"/>
      <c r="H30" s="28"/>
      <c r="I30" s="28"/>
      <c r="J30" s="28"/>
      <c r="K30" s="28"/>
      <c r="L30" s="28"/>
      <c r="M30" s="28"/>
      <c r="N30" s="28"/>
      <c r="O30" s="28"/>
      <c r="P30" s="28"/>
      <c r="Q30" s="28"/>
      <c r="R30" s="28"/>
      <c r="S30" s="28"/>
      <c r="T30" s="28"/>
      <c r="U30" s="28"/>
      <c r="V30" s="28"/>
      <c r="W30" s="28"/>
      <c r="X30" s="28"/>
      <c r="Y30" s="28"/>
      <c r="Z30" s="53"/>
      <c r="AA30" s="28"/>
      <c r="AB30" s="28"/>
      <c r="AC30" s="54"/>
      <c r="AD30" s="75"/>
      <c r="AE30" s="76"/>
      <c r="AF30" s="76"/>
      <c r="AG30" s="76"/>
      <c r="AH30" s="76"/>
      <c r="AI30" s="76"/>
      <c r="AJ30" s="76"/>
      <c r="AK30" s="76"/>
      <c r="AL30" s="76"/>
      <c r="AM30" s="76"/>
      <c r="AN30" s="76"/>
      <c r="AO30" s="76"/>
      <c r="AP30" s="76"/>
      <c r="AQ30" s="76"/>
      <c r="AR30" s="76"/>
      <c r="AS30" s="76"/>
      <c r="AT30" s="76"/>
      <c r="AU30" s="76"/>
      <c r="AV30" s="76"/>
      <c r="AW30" s="76"/>
      <c r="AX30" s="76"/>
      <c r="AY30" s="76"/>
      <c r="AZ30" s="76"/>
      <c r="BA30" s="54"/>
      <c r="BB30" s="25"/>
      <c r="BC30" s="18"/>
    </row>
    <row r="31" spans="2:55" ht="12" customHeight="1" x14ac:dyDescent="0.25">
      <c r="B31" s="16"/>
      <c r="C31" s="5"/>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25"/>
      <c r="BC31" s="18"/>
    </row>
    <row r="32" spans="2:55" ht="12" customHeight="1" x14ac:dyDescent="0.25">
      <c r="B32" s="16"/>
      <c r="D32" s="140" t="s">
        <v>55</v>
      </c>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1"/>
      <c r="AE32" s="141"/>
      <c r="AF32" s="141"/>
      <c r="AG32" s="141"/>
      <c r="AH32" s="141"/>
      <c r="AI32" s="141"/>
      <c r="AJ32" s="141"/>
      <c r="AK32" s="141"/>
      <c r="AL32" s="141"/>
      <c r="AM32" s="141"/>
      <c r="AN32" s="141"/>
      <c r="AO32" s="141"/>
      <c r="AP32" s="141"/>
      <c r="AQ32" s="141"/>
      <c r="AR32" s="141"/>
      <c r="AS32" s="141"/>
      <c r="AT32" s="141"/>
      <c r="AU32" s="141"/>
      <c r="AV32" s="141"/>
      <c r="AW32" s="141"/>
      <c r="AX32" s="141"/>
      <c r="AY32" s="141"/>
      <c r="AZ32" s="141"/>
      <c r="BA32" s="142"/>
      <c r="BB32" s="25"/>
      <c r="BC32" s="17"/>
    </row>
    <row r="33" spans="2:55" ht="12" customHeight="1" x14ac:dyDescent="0.25">
      <c r="B33" s="16"/>
      <c r="D33" s="73" t="s">
        <v>56</v>
      </c>
      <c r="E33" s="8"/>
      <c r="F33" s="3"/>
      <c r="G33" s="3"/>
      <c r="H33" s="3"/>
      <c r="I33" s="3"/>
      <c r="J33" s="3"/>
      <c r="K33" s="3"/>
      <c r="L33" s="3"/>
      <c r="M33" s="3"/>
      <c r="N33" s="3"/>
      <c r="O33" s="8"/>
      <c r="P33" s="3"/>
      <c r="Q33" s="3"/>
      <c r="R33" s="3"/>
      <c r="S33" s="3"/>
      <c r="T33" s="3"/>
      <c r="U33" s="3"/>
      <c r="V33" s="3"/>
      <c r="W33" s="3"/>
      <c r="X33" s="3"/>
      <c r="Y33" s="3"/>
      <c r="Z33" s="3"/>
      <c r="AA33" s="8"/>
      <c r="AB33" s="49"/>
      <c r="AC33" s="70" t="s">
        <v>57</v>
      </c>
      <c r="AD33" s="71"/>
      <c r="AE33" s="71"/>
      <c r="AF33" s="71"/>
      <c r="AG33" s="71"/>
      <c r="AH33" s="71"/>
      <c r="AI33" s="71"/>
      <c r="AJ33" s="71"/>
      <c r="AK33" s="71"/>
      <c r="AL33" s="71"/>
      <c r="AM33" s="71"/>
      <c r="AN33" s="71"/>
      <c r="AO33" s="71"/>
      <c r="AP33" s="71"/>
      <c r="AQ33" s="77"/>
      <c r="AR33" s="71"/>
      <c r="AS33" s="71"/>
      <c r="AT33" s="71"/>
      <c r="AU33" s="71"/>
      <c r="AV33" s="71"/>
      <c r="AW33" s="71"/>
      <c r="AX33" s="64"/>
      <c r="AY33" s="64"/>
      <c r="AZ33" s="64"/>
      <c r="BA33" s="66"/>
      <c r="BB33" s="25"/>
      <c r="BC33" s="17"/>
    </row>
    <row r="34" spans="2:55" ht="12" customHeight="1" x14ac:dyDescent="0.25">
      <c r="B34" s="16"/>
      <c r="D34" s="73"/>
      <c r="E34" s="3"/>
      <c r="F34" s="3"/>
      <c r="G34" s="3"/>
      <c r="H34" s="3"/>
      <c r="I34" s="3"/>
      <c r="J34" s="3"/>
      <c r="K34" s="3"/>
      <c r="L34" s="3"/>
      <c r="M34" s="3"/>
      <c r="N34" s="3"/>
      <c r="O34" s="8"/>
      <c r="P34" s="3"/>
      <c r="Q34" s="3"/>
      <c r="R34" s="3"/>
      <c r="S34" s="3"/>
      <c r="T34" s="3"/>
      <c r="U34" s="3"/>
      <c r="V34" s="3"/>
      <c r="W34" s="3"/>
      <c r="X34" s="3"/>
      <c r="Y34" s="3"/>
      <c r="Z34" s="3"/>
      <c r="AA34" s="8"/>
      <c r="AB34" s="49"/>
      <c r="AC34" s="74"/>
      <c r="AD34" s="3"/>
      <c r="AE34" s="3"/>
      <c r="AF34" s="3"/>
      <c r="AG34" s="3"/>
      <c r="AH34" s="3"/>
      <c r="AI34" s="3"/>
      <c r="AJ34" s="3"/>
      <c r="AK34" s="3"/>
      <c r="AL34" s="3"/>
      <c r="AM34" s="3"/>
      <c r="AN34" s="3"/>
      <c r="AO34" s="3"/>
      <c r="AP34" s="3"/>
      <c r="AQ34" s="45"/>
      <c r="AR34" s="3"/>
      <c r="AS34" s="3"/>
      <c r="AT34" s="3"/>
      <c r="AU34" s="3"/>
      <c r="AV34" s="3"/>
      <c r="AW34" s="3"/>
      <c r="AX34" s="8"/>
      <c r="AY34" s="8"/>
      <c r="AZ34" s="8"/>
      <c r="BA34" s="49"/>
      <c r="BB34" s="25"/>
      <c r="BC34" s="17"/>
    </row>
    <row r="35" spans="2:55" ht="12" customHeight="1" x14ac:dyDescent="0.25">
      <c r="B35" s="16"/>
      <c r="D35" s="73"/>
      <c r="E35" s="133"/>
      <c r="F35" s="134"/>
      <c r="G35" s="134"/>
      <c r="H35" s="134"/>
      <c r="I35" s="135"/>
      <c r="J35" s="3"/>
      <c r="K35" s="3"/>
      <c r="L35" s="3"/>
      <c r="M35" s="3"/>
      <c r="N35" s="3"/>
      <c r="O35" s="8"/>
      <c r="P35" s="3"/>
      <c r="Q35" s="3"/>
      <c r="R35" s="3"/>
      <c r="S35" s="3"/>
      <c r="T35" s="3"/>
      <c r="U35" s="3"/>
      <c r="V35" s="3"/>
      <c r="W35" s="3"/>
      <c r="X35" s="3"/>
      <c r="Y35" s="3"/>
      <c r="Z35" s="3"/>
      <c r="AA35" s="8"/>
      <c r="AB35" s="49"/>
      <c r="AC35" s="74"/>
      <c r="AD35" s="133"/>
      <c r="AE35" s="134"/>
      <c r="AF35" s="134"/>
      <c r="AG35" s="134"/>
      <c r="AH35" s="135"/>
      <c r="AI35" s="3"/>
      <c r="AJ35" s="136" t="str">
        <f>_xlfn.XLOOKUP(AD35,Liste!A9:A12,Liste!B9:B12,"",0,1)</f>
        <v/>
      </c>
      <c r="AK35" s="137"/>
      <c r="AL35" s="137"/>
      <c r="AM35" s="137"/>
      <c r="AN35" s="137"/>
      <c r="AO35" s="137"/>
      <c r="AP35" s="137"/>
      <c r="AQ35" s="137"/>
      <c r="AR35" s="137"/>
      <c r="AS35" s="137"/>
      <c r="AT35" s="137"/>
      <c r="AU35" s="137"/>
      <c r="AV35" s="138"/>
      <c r="AW35" s="3"/>
      <c r="AX35" s="8"/>
      <c r="AY35" s="8"/>
      <c r="AZ35" s="8"/>
      <c r="BA35" s="49"/>
      <c r="BB35" s="25"/>
      <c r="BC35" s="17"/>
    </row>
    <row r="36" spans="2:55" ht="12" customHeight="1" x14ac:dyDescent="0.25">
      <c r="B36" s="16"/>
      <c r="D36" s="59"/>
      <c r="E36" s="28"/>
      <c r="F36" s="28"/>
      <c r="G36" s="28"/>
      <c r="H36" s="28"/>
      <c r="I36" s="28"/>
      <c r="J36" s="28"/>
      <c r="K36" s="28"/>
      <c r="L36" s="28"/>
      <c r="M36" s="28"/>
      <c r="N36" s="28"/>
      <c r="O36" s="53"/>
      <c r="P36" s="28"/>
      <c r="Q36" s="28"/>
      <c r="R36" s="28"/>
      <c r="S36" s="28"/>
      <c r="T36" s="28"/>
      <c r="U36" s="28"/>
      <c r="V36" s="28"/>
      <c r="W36" s="28"/>
      <c r="X36" s="28"/>
      <c r="Y36" s="28"/>
      <c r="Z36" s="28"/>
      <c r="AA36" s="28"/>
      <c r="AB36" s="60"/>
      <c r="AC36" s="55"/>
      <c r="AD36" s="28"/>
      <c r="AE36" s="28"/>
      <c r="AF36" s="28"/>
      <c r="AG36" s="28"/>
      <c r="AH36" s="28"/>
      <c r="AI36" s="28"/>
      <c r="AJ36" s="28"/>
      <c r="AK36" s="28"/>
      <c r="AL36" s="28"/>
      <c r="AM36" s="28"/>
      <c r="AN36" s="28"/>
      <c r="AO36" s="28"/>
      <c r="AP36" s="28"/>
      <c r="AQ36" s="28"/>
      <c r="AR36" s="28"/>
      <c r="AS36" s="28"/>
      <c r="AT36" s="28"/>
      <c r="AU36" s="28"/>
      <c r="AV36" s="28"/>
      <c r="AW36" s="28"/>
      <c r="AX36" s="28"/>
      <c r="AY36" s="28"/>
      <c r="AZ36" s="28"/>
      <c r="BA36" s="60"/>
      <c r="BB36" s="25"/>
      <c r="BC36" s="17"/>
    </row>
    <row r="37" spans="2:55" ht="12" customHeight="1" thickBot="1" x14ac:dyDescent="0.3">
      <c r="B37" s="19"/>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1"/>
      <c r="BB37" s="21"/>
      <c r="BC37" s="22"/>
    </row>
    <row r="67" spans="5:5" ht="12" customHeight="1" x14ac:dyDescent="0.25">
      <c r="E67" t="s">
        <v>58</v>
      </c>
    </row>
  </sheetData>
  <sheetProtection algorithmName="SHA-512" hashValue="GkwGvnyvBPJjIZt5BLtePson6Q+DovlpTYDkoMsPvs4Bs1gMGhAI/IdBW5jYhbEBrrPntcAQI7GWoUmy5GikSA==" saltValue="GQckHgcybu7XtXBbFeNK9g==" spinCount="100000" sheet="1" objects="1" scenarios="1"/>
  <mergeCells count="13">
    <mergeCell ref="D18:BA18"/>
    <mergeCell ref="C2:BB7"/>
    <mergeCell ref="C10:BA10"/>
    <mergeCell ref="AC21:AZ21"/>
    <mergeCell ref="E21:Z21"/>
    <mergeCell ref="E35:I35"/>
    <mergeCell ref="AD35:AH35"/>
    <mergeCell ref="AJ35:AV35"/>
    <mergeCell ref="D24:BA24"/>
    <mergeCell ref="D26:BA26"/>
    <mergeCell ref="E29:AB29"/>
    <mergeCell ref="AE29:AZ29"/>
    <mergeCell ref="D32:BA32"/>
  </mergeCells>
  <dataValidations count="1">
    <dataValidation type="list" allowBlank="1" showInputMessage="1" showErrorMessage="1" sqref="AD35:AH35" xr:uid="{1ACC6605-909B-4AF9-9AAA-BE6D339434F6}">
      <formula1>INDIRECT("T_Trimestre[Trimestre]")</formula1>
    </dataValidation>
  </dataValidations>
  <printOptions horizontalCentered="1"/>
  <pageMargins left="0.70866141732283472" right="0.70866141732283472" top="0.74803149606299213" bottom="0.74803149606299213" header="0.31496062992125984" footer="0.31496062992125984"/>
  <pageSetup scale="81" fitToHeight="0" orientation="portrait" r:id="rId1"/>
  <headerFooter>
    <oddFooter>&amp;RPage &amp;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DCC4A-3B2B-4345-A08B-A908A435F38C}">
  <sheetPr>
    <tabColor theme="9" tint="0.79998168889431442"/>
    <pageSetUpPr fitToPage="1"/>
  </sheetPr>
  <dimension ref="B1:BN177"/>
  <sheetViews>
    <sheetView showGridLines="0" showRowColHeaders="0" tabSelected="1" topLeftCell="A113" zoomScaleNormal="100" workbookViewId="0">
      <selection activeCell="AX145" sqref="AX145:BH145"/>
    </sheetView>
  </sheetViews>
  <sheetFormatPr baseColWidth="10" defaultColWidth="2" defaultRowHeight="11.5" x14ac:dyDescent="0.25"/>
  <cols>
    <col min="1" max="8" width="2.08984375" customWidth="1"/>
    <col min="9" max="9" width="2.7265625" customWidth="1"/>
    <col min="10" max="10" width="2.6328125" customWidth="1"/>
    <col min="11" max="15" width="2.08984375" customWidth="1"/>
    <col min="16" max="16" width="3.08984375" customWidth="1"/>
    <col min="17" max="17" width="2.90625" customWidth="1"/>
    <col min="18" max="18" width="2.1796875" customWidth="1"/>
    <col min="19" max="21" width="2.08984375" customWidth="1"/>
    <col min="22" max="22" width="3.453125" customWidth="1"/>
    <col min="23" max="23" width="2.08984375" customWidth="1"/>
    <col min="24" max="24" width="2.1796875" customWidth="1"/>
    <col min="25" max="25" width="2.7265625" customWidth="1"/>
    <col min="26" max="40" width="2.08984375" customWidth="1"/>
    <col min="41" max="41" width="3.1796875" customWidth="1"/>
    <col min="42" max="42" width="3.36328125" customWidth="1"/>
    <col min="43" max="53" width="2.08984375" customWidth="1"/>
    <col min="54" max="54" width="2" customWidth="1"/>
    <col min="55" max="64" width="2.08984375" customWidth="1"/>
    <col min="65" max="73" width="2" customWidth="1"/>
  </cols>
  <sheetData>
    <row r="1" spans="2:64" ht="12" thickBot="1" x14ac:dyDescent="0.3">
      <c r="AP1" s="2"/>
      <c r="AQ1" s="2"/>
      <c r="AR1" s="2"/>
      <c r="AS1" s="2"/>
      <c r="AT1" s="2"/>
      <c r="AU1" s="2"/>
      <c r="AV1" s="2"/>
      <c r="AW1" s="2"/>
      <c r="AX1" s="2"/>
      <c r="AY1" s="2"/>
      <c r="AZ1" s="2"/>
      <c r="BA1" s="2"/>
      <c r="BB1" s="2"/>
      <c r="BC1" s="2"/>
      <c r="BD1" s="2"/>
      <c r="BE1" s="2"/>
      <c r="BF1" s="2"/>
      <c r="BG1" s="2"/>
      <c r="BH1" s="2"/>
      <c r="BI1" s="2"/>
      <c r="BJ1" s="2"/>
      <c r="BK1" s="2"/>
    </row>
    <row r="2" spans="2:64" x14ac:dyDescent="0.25">
      <c r="B2" s="14"/>
      <c r="C2" s="264" t="s">
        <v>770</v>
      </c>
      <c r="D2" s="264"/>
      <c r="E2" s="264"/>
      <c r="F2" s="264"/>
      <c r="G2" s="264"/>
      <c r="H2" s="264"/>
      <c r="I2" s="264"/>
      <c r="J2" s="264"/>
      <c r="K2" s="264"/>
      <c r="L2" s="264"/>
      <c r="M2" s="264"/>
      <c r="N2" s="264"/>
      <c r="O2" s="264"/>
      <c r="P2" s="264"/>
      <c r="Q2" s="264"/>
      <c r="R2" s="264"/>
      <c r="S2" s="264"/>
      <c r="T2" s="264"/>
      <c r="U2" s="264"/>
      <c r="V2" s="264"/>
      <c r="W2" s="264"/>
      <c r="X2" s="264"/>
      <c r="Y2" s="264"/>
      <c r="Z2" s="264"/>
      <c r="AA2" s="264"/>
      <c r="AB2" s="264"/>
      <c r="AC2" s="264"/>
      <c r="AD2" s="264"/>
      <c r="AE2" s="264"/>
      <c r="AF2" s="264"/>
      <c r="AG2" s="264"/>
      <c r="AH2" s="264"/>
      <c r="AI2" s="264"/>
      <c r="AJ2" s="264"/>
      <c r="AK2" s="264"/>
      <c r="AL2" s="264"/>
      <c r="AM2" s="264"/>
      <c r="AN2" s="264"/>
      <c r="AO2" s="264"/>
      <c r="AP2" s="264"/>
      <c r="AQ2" s="264"/>
      <c r="AR2" s="264"/>
      <c r="AS2" s="264"/>
      <c r="AT2" s="264"/>
      <c r="AU2" s="264"/>
      <c r="AV2" s="264"/>
      <c r="AW2" s="264"/>
      <c r="AX2" s="264"/>
      <c r="AY2" s="264"/>
      <c r="AZ2" s="264"/>
      <c r="BA2" s="264"/>
      <c r="BB2" s="264"/>
      <c r="BC2" s="264"/>
      <c r="BD2" s="264"/>
      <c r="BE2" s="264"/>
      <c r="BF2" s="264"/>
      <c r="BG2" s="264"/>
      <c r="BH2" s="264"/>
      <c r="BI2" s="264"/>
      <c r="BJ2" s="264"/>
      <c r="BK2" s="264"/>
      <c r="BL2" s="15"/>
    </row>
    <row r="3" spans="2:64" x14ac:dyDescent="0.25">
      <c r="B3" s="16"/>
      <c r="C3" s="265"/>
      <c r="D3" s="265"/>
      <c r="E3" s="265"/>
      <c r="F3" s="265"/>
      <c r="G3" s="265"/>
      <c r="H3" s="265"/>
      <c r="I3" s="265"/>
      <c r="J3" s="265"/>
      <c r="K3" s="265"/>
      <c r="L3" s="265"/>
      <c r="M3" s="265"/>
      <c r="N3" s="265"/>
      <c r="O3" s="265"/>
      <c r="P3" s="265"/>
      <c r="Q3" s="265"/>
      <c r="R3" s="265"/>
      <c r="S3" s="265"/>
      <c r="T3" s="265"/>
      <c r="U3" s="265"/>
      <c r="V3" s="265"/>
      <c r="W3" s="265"/>
      <c r="X3" s="265"/>
      <c r="Y3" s="265"/>
      <c r="Z3" s="265"/>
      <c r="AA3" s="265"/>
      <c r="AB3" s="265"/>
      <c r="AC3" s="265"/>
      <c r="AD3" s="265"/>
      <c r="AE3" s="265"/>
      <c r="AF3" s="265"/>
      <c r="AG3" s="265"/>
      <c r="AH3" s="265"/>
      <c r="AI3" s="265"/>
      <c r="AJ3" s="265"/>
      <c r="AK3" s="265"/>
      <c r="AL3" s="265"/>
      <c r="AM3" s="265"/>
      <c r="AN3" s="265"/>
      <c r="AO3" s="265"/>
      <c r="AP3" s="265"/>
      <c r="AQ3" s="265"/>
      <c r="AR3" s="265"/>
      <c r="AS3" s="265"/>
      <c r="AT3" s="265"/>
      <c r="AU3" s="265"/>
      <c r="AV3" s="265"/>
      <c r="AW3" s="265"/>
      <c r="AX3" s="265"/>
      <c r="AY3" s="265"/>
      <c r="AZ3" s="265"/>
      <c r="BA3" s="265"/>
      <c r="BB3" s="265"/>
      <c r="BC3" s="265"/>
      <c r="BD3" s="265"/>
      <c r="BE3" s="265"/>
      <c r="BF3" s="265"/>
      <c r="BG3" s="265"/>
      <c r="BH3" s="265"/>
      <c r="BI3" s="265"/>
      <c r="BJ3" s="265"/>
      <c r="BK3" s="265"/>
      <c r="BL3" s="17"/>
    </row>
    <row r="4" spans="2:64" x14ac:dyDescent="0.25">
      <c r="B4" s="16"/>
      <c r="C4" s="265"/>
      <c r="D4" s="265"/>
      <c r="E4" s="265"/>
      <c r="F4" s="265"/>
      <c r="G4" s="265"/>
      <c r="H4" s="265"/>
      <c r="I4" s="265"/>
      <c r="J4" s="265"/>
      <c r="K4" s="265"/>
      <c r="L4" s="265"/>
      <c r="M4" s="265"/>
      <c r="N4" s="265"/>
      <c r="O4" s="265"/>
      <c r="P4" s="265"/>
      <c r="Q4" s="265"/>
      <c r="R4" s="265"/>
      <c r="S4" s="265"/>
      <c r="T4" s="265"/>
      <c r="U4" s="265"/>
      <c r="V4" s="265"/>
      <c r="W4" s="265"/>
      <c r="X4" s="265"/>
      <c r="Y4" s="265"/>
      <c r="Z4" s="265"/>
      <c r="AA4" s="265"/>
      <c r="AB4" s="265"/>
      <c r="AC4" s="265"/>
      <c r="AD4" s="265"/>
      <c r="AE4" s="265"/>
      <c r="AF4" s="265"/>
      <c r="AG4" s="265"/>
      <c r="AH4" s="265"/>
      <c r="AI4" s="265"/>
      <c r="AJ4" s="265"/>
      <c r="AK4" s="265"/>
      <c r="AL4" s="265"/>
      <c r="AM4" s="265"/>
      <c r="AN4" s="265"/>
      <c r="AO4" s="265"/>
      <c r="AP4" s="265"/>
      <c r="AQ4" s="265"/>
      <c r="AR4" s="265"/>
      <c r="AS4" s="265"/>
      <c r="AT4" s="265"/>
      <c r="AU4" s="265"/>
      <c r="AV4" s="265"/>
      <c r="AW4" s="265"/>
      <c r="AX4" s="265"/>
      <c r="AY4" s="265"/>
      <c r="AZ4" s="265"/>
      <c r="BA4" s="265"/>
      <c r="BB4" s="265"/>
      <c r="BC4" s="265"/>
      <c r="BD4" s="265"/>
      <c r="BE4" s="265"/>
      <c r="BF4" s="265"/>
      <c r="BG4" s="265"/>
      <c r="BH4" s="265"/>
      <c r="BI4" s="265"/>
      <c r="BJ4" s="265"/>
      <c r="BK4" s="265"/>
      <c r="BL4" s="17"/>
    </row>
    <row r="5" spans="2:64" x14ac:dyDescent="0.25">
      <c r="B5" s="16"/>
      <c r="C5" s="265"/>
      <c r="D5" s="265"/>
      <c r="E5" s="265"/>
      <c r="F5" s="265"/>
      <c r="G5" s="265"/>
      <c r="H5" s="265"/>
      <c r="I5" s="265"/>
      <c r="J5" s="265"/>
      <c r="K5" s="265"/>
      <c r="L5" s="265"/>
      <c r="M5" s="265"/>
      <c r="N5" s="265"/>
      <c r="O5" s="265"/>
      <c r="P5" s="265"/>
      <c r="Q5" s="265"/>
      <c r="R5" s="265"/>
      <c r="S5" s="265"/>
      <c r="T5" s="265"/>
      <c r="U5" s="265"/>
      <c r="V5" s="265"/>
      <c r="W5" s="265"/>
      <c r="X5" s="265"/>
      <c r="Y5" s="265"/>
      <c r="Z5" s="265"/>
      <c r="AA5" s="265"/>
      <c r="AB5" s="265"/>
      <c r="AC5" s="265"/>
      <c r="AD5" s="265"/>
      <c r="AE5" s="265"/>
      <c r="AF5" s="265"/>
      <c r="AG5" s="265"/>
      <c r="AH5" s="265"/>
      <c r="AI5" s="265"/>
      <c r="AJ5" s="265"/>
      <c r="AK5" s="265"/>
      <c r="AL5" s="265"/>
      <c r="AM5" s="265"/>
      <c r="AN5" s="265"/>
      <c r="AO5" s="265"/>
      <c r="AP5" s="265"/>
      <c r="AQ5" s="265"/>
      <c r="AR5" s="265"/>
      <c r="AS5" s="265"/>
      <c r="AT5" s="265"/>
      <c r="AU5" s="265"/>
      <c r="AV5" s="265"/>
      <c r="AW5" s="265"/>
      <c r="AX5" s="265"/>
      <c r="AY5" s="265"/>
      <c r="AZ5" s="265"/>
      <c r="BA5" s="265"/>
      <c r="BB5" s="265"/>
      <c r="BC5" s="265"/>
      <c r="BD5" s="265"/>
      <c r="BE5" s="265"/>
      <c r="BF5" s="265"/>
      <c r="BG5" s="265"/>
      <c r="BH5" s="265"/>
      <c r="BI5" s="265"/>
      <c r="BJ5" s="265"/>
      <c r="BK5" s="265"/>
      <c r="BL5" s="17"/>
    </row>
    <row r="6" spans="2:64" x14ac:dyDescent="0.25">
      <c r="B6" s="16"/>
      <c r="C6" s="265"/>
      <c r="D6" s="265"/>
      <c r="E6" s="265"/>
      <c r="F6" s="265"/>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265"/>
      <c r="AL6" s="265"/>
      <c r="AM6" s="265"/>
      <c r="AN6" s="265"/>
      <c r="AO6" s="265"/>
      <c r="AP6" s="265"/>
      <c r="AQ6" s="265"/>
      <c r="AR6" s="265"/>
      <c r="AS6" s="265"/>
      <c r="AT6" s="265"/>
      <c r="AU6" s="265"/>
      <c r="AV6" s="265"/>
      <c r="AW6" s="265"/>
      <c r="AX6" s="265"/>
      <c r="AY6" s="265"/>
      <c r="AZ6" s="265"/>
      <c r="BA6" s="265"/>
      <c r="BB6" s="265"/>
      <c r="BC6" s="265"/>
      <c r="BD6" s="265"/>
      <c r="BE6" s="265"/>
      <c r="BF6" s="265"/>
      <c r="BG6" s="265"/>
      <c r="BH6" s="265"/>
      <c r="BI6" s="265"/>
      <c r="BJ6" s="265"/>
      <c r="BK6" s="265"/>
      <c r="BL6" s="17"/>
    </row>
    <row r="7" spans="2:64" ht="12" thickBot="1" x14ac:dyDescent="0.3">
      <c r="B7" s="16"/>
      <c r="C7" s="266"/>
      <c r="D7" s="266"/>
      <c r="E7" s="266"/>
      <c r="F7" s="266"/>
      <c r="G7" s="266"/>
      <c r="H7" s="266"/>
      <c r="I7" s="266"/>
      <c r="J7" s="266"/>
      <c r="K7" s="266"/>
      <c r="L7" s="266"/>
      <c r="M7" s="266"/>
      <c r="N7" s="266"/>
      <c r="O7" s="266"/>
      <c r="P7" s="266"/>
      <c r="Q7" s="266"/>
      <c r="R7" s="266"/>
      <c r="S7" s="266"/>
      <c r="T7" s="266"/>
      <c r="U7" s="266"/>
      <c r="V7" s="266"/>
      <c r="W7" s="266"/>
      <c r="X7" s="266"/>
      <c r="Y7" s="266"/>
      <c r="Z7" s="266"/>
      <c r="AA7" s="266"/>
      <c r="AB7" s="266"/>
      <c r="AC7" s="266"/>
      <c r="AD7" s="266"/>
      <c r="AE7" s="266"/>
      <c r="AF7" s="266"/>
      <c r="AG7" s="266"/>
      <c r="AH7" s="266"/>
      <c r="AI7" s="266"/>
      <c r="AJ7" s="266"/>
      <c r="AK7" s="266"/>
      <c r="AL7" s="266"/>
      <c r="AM7" s="266"/>
      <c r="AN7" s="266"/>
      <c r="AO7" s="266"/>
      <c r="AP7" s="266"/>
      <c r="AQ7" s="266"/>
      <c r="AR7" s="266"/>
      <c r="AS7" s="266"/>
      <c r="AT7" s="266"/>
      <c r="AU7" s="266"/>
      <c r="AV7" s="266"/>
      <c r="AW7" s="266"/>
      <c r="AX7" s="266"/>
      <c r="AY7" s="266"/>
      <c r="AZ7" s="266"/>
      <c r="BA7" s="266"/>
      <c r="BB7" s="266"/>
      <c r="BC7" s="266"/>
      <c r="BD7" s="266"/>
      <c r="BE7" s="266"/>
      <c r="BF7" s="266"/>
      <c r="BG7" s="266"/>
      <c r="BH7" s="266"/>
      <c r="BI7" s="266"/>
      <c r="BJ7" s="266"/>
      <c r="BK7" s="266"/>
      <c r="BL7" s="17"/>
    </row>
    <row r="8" spans="2:64" x14ac:dyDescent="0.25">
      <c r="B8" s="16"/>
      <c r="C8" s="37" t="str" cm="1">
        <f t="array" ref="C8">"Version : "&amp;T_Version[Version]</f>
        <v>Version : 2025V1</v>
      </c>
      <c r="D8" s="101"/>
      <c r="E8" s="101"/>
      <c r="F8" s="101"/>
      <c r="G8" s="101"/>
      <c r="H8" s="101"/>
      <c r="I8" s="101"/>
      <c r="J8" s="101"/>
      <c r="K8" s="101"/>
      <c r="L8" s="101"/>
      <c r="M8" s="101"/>
      <c r="N8" s="101"/>
      <c r="O8" s="101"/>
      <c r="P8" s="101"/>
      <c r="Q8" s="101"/>
      <c r="R8" s="101"/>
      <c r="S8" s="101"/>
      <c r="T8" s="101"/>
      <c r="U8" s="101"/>
      <c r="V8" s="101"/>
      <c r="W8" s="101"/>
      <c r="X8" s="101"/>
      <c r="Y8" s="101"/>
      <c r="Z8" s="101"/>
      <c r="AA8" s="101"/>
      <c r="AB8" s="101"/>
      <c r="AC8" s="101"/>
      <c r="AD8" s="101"/>
      <c r="AE8" s="101"/>
      <c r="AF8" s="101"/>
      <c r="AG8" s="101"/>
      <c r="AH8" s="101"/>
      <c r="AI8" s="101"/>
      <c r="AJ8" s="101"/>
      <c r="AK8" s="101"/>
      <c r="AL8" s="101"/>
      <c r="AM8" s="101"/>
      <c r="AN8" s="101"/>
      <c r="AO8" s="101"/>
      <c r="AP8" s="101"/>
      <c r="AQ8" s="101"/>
      <c r="AR8" s="101"/>
      <c r="AS8" s="101"/>
      <c r="AT8" s="101"/>
      <c r="AU8" s="101"/>
      <c r="AV8" s="101"/>
      <c r="AW8" s="101"/>
      <c r="AX8" s="101"/>
      <c r="AY8" s="101"/>
      <c r="AZ8" s="101"/>
      <c r="BA8" s="101"/>
      <c r="BB8" s="101"/>
      <c r="BC8" s="101"/>
      <c r="BD8" s="101"/>
      <c r="BE8" s="101"/>
      <c r="BF8" s="101"/>
      <c r="BG8" s="101"/>
      <c r="BH8" s="101"/>
      <c r="BI8" s="101"/>
      <c r="BJ8" s="101"/>
      <c r="BK8" s="101"/>
      <c r="BL8" s="17"/>
    </row>
    <row r="9" spans="2:64" x14ac:dyDescent="0.25">
      <c r="B9" s="16"/>
      <c r="C9" s="26"/>
      <c r="D9" s="101"/>
      <c r="E9" s="101"/>
      <c r="F9" s="101"/>
      <c r="G9" s="101"/>
      <c r="H9" s="101"/>
      <c r="I9" s="101"/>
      <c r="J9" s="101"/>
      <c r="K9" s="101"/>
      <c r="L9" s="101"/>
      <c r="M9" s="101"/>
      <c r="N9" s="101"/>
      <c r="O9" s="101"/>
      <c r="P9" s="101"/>
      <c r="Q9" s="101"/>
      <c r="R9" s="101"/>
      <c r="S9" s="101"/>
      <c r="T9" s="101"/>
      <c r="U9" s="101"/>
      <c r="V9" s="101"/>
      <c r="W9" s="101"/>
      <c r="X9" s="101"/>
      <c r="Y9" s="101"/>
      <c r="Z9" s="101"/>
      <c r="AA9" s="101"/>
      <c r="AB9" s="101"/>
      <c r="AC9" s="101"/>
      <c r="AD9" s="101"/>
      <c r="AE9" s="101"/>
      <c r="AF9" s="101"/>
      <c r="AG9" s="101"/>
      <c r="AH9" s="101"/>
      <c r="AI9" s="101"/>
      <c r="AJ9" s="101"/>
      <c r="AK9" s="101"/>
      <c r="AL9" s="101"/>
      <c r="AM9" s="101"/>
      <c r="AN9" s="101"/>
      <c r="AO9" s="101"/>
      <c r="AP9" s="101"/>
      <c r="AQ9" s="101"/>
      <c r="AR9" s="101"/>
      <c r="AS9" s="101"/>
      <c r="AT9" s="101"/>
      <c r="AU9" s="101"/>
      <c r="AV9" s="101"/>
      <c r="AW9" s="101"/>
      <c r="AX9" s="101"/>
      <c r="AY9" s="101"/>
      <c r="AZ9" s="101"/>
      <c r="BA9" s="101"/>
      <c r="BB9" s="101"/>
      <c r="BC9" s="101"/>
      <c r="BD9" s="101"/>
      <c r="BE9" s="101"/>
      <c r="BF9" s="101"/>
      <c r="BG9" s="101"/>
      <c r="BH9" s="101"/>
      <c r="BI9" s="101"/>
      <c r="BJ9" s="101"/>
      <c r="BK9" s="101"/>
      <c r="BL9" s="17"/>
    </row>
    <row r="10" spans="2:64" ht="12" customHeight="1" x14ac:dyDescent="0.25">
      <c r="B10" s="16"/>
      <c r="C10" s="123" t="s">
        <v>59</v>
      </c>
      <c r="D10" s="123"/>
      <c r="E10" s="123"/>
      <c r="F10" s="123"/>
      <c r="G10" s="123"/>
      <c r="H10" s="123"/>
      <c r="I10" s="123"/>
      <c r="J10" s="123"/>
      <c r="K10" s="123"/>
      <c r="L10" s="123"/>
      <c r="M10" s="123"/>
      <c r="N10" s="123"/>
      <c r="O10" s="123"/>
      <c r="P10" s="123"/>
      <c r="Q10" s="123"/>
      <c r="R10" s="123"/>
      <c r="S10" s="123"/>
      <c r="T10" s="123"/>
      <c r="U10" s="123"/>
      <c r="V10" s="123"/>
      <c r="W10" s="123"/>
      <c r="X10" s="123"/>
      <c r="Y10" s="123"/>
      <c r="Z10" s="123"/>
      <c r="AA10" s="123"/>
      <c r="AB10" s="123"/>
      <c r="AC10" s="123"/>
      <c r="AD10" s="123"/>
      <c r="AE10" s="123"/>
      <c r="AF10" s="123"/>
      <c r="AG10" s="123"/>
      <c r="AH10" s="123"/>
      <c r="AI10" s="123"/>
      <c r="AJ10" s="123"/>
      <c r="AK10" s="123"/>
      <c r="AL10" s="123"/>
      <c r="AM10" s="123"/>
      <c r="AN10" s="123"/>
      <c r="AO10" s="123"/>
      <c r="AP10" s="123"/>
      <c r="AQ10" s="123"/>
      <c r="AR10" s="123"/>
      <c r="AS10" s="123"/>
      <c r="AT10" s="123"/>
      <c r="AU10" s="123"/>
      <c r="AV10" s="123"/>
      <c r="AW10" s="123"/>
      <c r="AX10" s="123"/>
      <c r="AY10" s="123"/>
      <c r="AZ10" s="123"/>
      <c r="BA10" s="123"/>
      <c r="BB10" s="123"/>
      <c r="BC10" s="123"/>
      <c r="BD10" s="123"/>
      <c r="BE10" s="123"/>
      <c r="BF10" s="123"/>
      <c r="BG10" s="123"/>
      <c r="BH10" s="123"/>
      <c r="BI10" s="123"/>
      <c r="BJ10" s="123"/>
      <c r="BK10" s="123"/>
      <c r="BL10" s="17"/>
    </row>
    <row r="11" spans="2:64" ht="12" customHeight="1" x14ac:dyDescent="0.25">
      <c r="B11" s="16"/>
      <c r="C11" s="123"/>
      <c r="D11" s="123"/>
      <c r="E11" s="123"/>
      <c r="F11" s="123"/>
      <c r="G11" s="123"/>
      <c r="H11" s="123"/>
      <c r="I11" s="123"/>
      <c r="J11" s="123"/>
      <c r="K11" s="123"/>
      <c r="L11" s="123"/>
      <c r="M11" s="123"/>
      <c r="N11" s="123"/>
      <c r="O11" s="123"/>
      <c r="P11" s="123"/>
      <c r="Q11" s="123"/>
      <c r="R11" s="123"/>
      <c r="S11" s="123"/>
      <c r="T11" s="123"/>
      <c r="U11" s="123"/>
      <c r="V11" s="123"/>
      <c r="W11" s="123"/>
      <c r="X11" s="123"/>
      <c r="Y11" s="123"/>
      <c r="Z11" s="123"/>
      <c r="AA11" s="123"/>
      <c r="AB11" s="123"/>
      <c r="AC11" s="123"/>
      <c r="AD11" s="123"/>
      <c r="AE11" s="123"/>
      <c r="AF11" s="123"/>
      <c r="AG11" s="123"/>
      <c r="AH11" s="123"/>
      <c r="AI11" s="123"/>
      <c r="AJ11" s="123"/>
      <c r="AK11" s="123"/>
      <c r="AL11" s="123"/>
      <c r="AM11" s="123"/>
      <c r="AN11" s="123"/>
      <c r="AO11" s="123"/>
      <c r="AP11" s="123"/>
      <c r="AQ11" s="123"/>
      <c r="AR11" s="123"/>
      <c r="AS11" s="123"/>
      <c r="AT11" s="123"/>
      <c r="AU11" s="123"/>
      <c r="AV11" s="123"/>
      <c r="AW11" s="123"/>
      <c r="AX11" s="123"/>
      <c r="AY11" s="123"/>
      <c r="AZ11" s="123"/>
      <c r="BA11" s="123"/>
      <c r="BB11" s="123"/>
      <c r="BC11" s="123"/>
      <c r="BD11" s="123"/>
      <c r="BE11" s="123"/>
      <c r="BF11" s="123"/>
      <c r="BG11" s="123"/>
      <c r="BH11" s="123"/>
      <c r="BI11" s="123"/>
      <c r="BJ11" s="123"/>
      <c r="BK11" s="123"/>
      <c r="BL11" s="17"/>
    </row>
    <row r="12" spans="2:64" ht="12" customHeight="1" x14ac:dyDescent="0.25">
      <c r="B12" s="16"/>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17"/>
    </row>
    <row r="13" spans="2:64" ht="12" customHeight="1" x14ac:dyDescent="0.25">
      <c r="B13" s="16"/>
      <c r="C13" s="87" t="s">
        <v>25</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17"/>
    </row>
    <row r="14" spans="2:64" ht="12" customHeight="1" x14ac:dyDescent="0.25">
      <c r="B14" s="16"/>
      <c r="C14" s="88" t="s">
        <v>26</v>
      </c>
      <c r="D14" s="85"/>
      <c r="E14" s="85"/>
      <c r="F14" s="85"/>
      <c r="G14" s="85"/>
      <c r="H14" s="85"/>
      <c r="I14" s="85"/>
      <c r="J14" s="85"/>
      <c r="K14" s="85"/>
      <c r="L14" s="85"/>
      <c r="M14" s="85"/>
      <c r="N14" s="85"/>
      <c r="O14" s="85"/>
      <c r="P14" s="85"/>
      <c r="Q14" s="85"/>
      <c r="R14" s="85"/>
      <c r="S14" s="85"/>
      <c r="T14" s="85"/>
      <c r="U14" s="85"/>
      <c r="V14" s="85"/>
      <c r="W14" s="85"/>
      <c r="X14" s="85"/>
      <c r="Y14" s="85"/>
      <c r="Z14" s="85"/>
      <c r="AA14" s="85"/>
      <c r="AB14" s="85"/>
      <c r="AC14" s="85"/>
      <c r="AD14" s="85"/>
      <c r="AE14" s="85"/>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17"/>
    </row>
    <row r="15" spans="2:64" ht="12" customHeight="1" x14ac:dyDescent="0.25">
      <c r="B15" s="16"/>
      <c r="C15" s="89" t="s">
        <v>27</v>
      </c>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17"/>
    </row>
    <row r="16" spans="2:64" ht="12" customHeight="1" x14ac:dyDescent="0.25">
      <c r="B16" s="16"/>
      <c r="C16" s="118" t="s">
        <v>754</v>
      </c>
      <c r="D16" s="117"/>
      <c r="E16" s="117"/>
      <c r="F16" s="117"/>
      <c r="G16" s="117"/>
      <c r="H16" s="117"/>
      <c r="I16" s="117"/>
      <c r="J16" s="117"/>
      <c r="K16" s="117"/>
      <c r="L16" s="117"/>
      <c r="M16" s="117"/>
      <c r="N16" s="117"/>
      <c r="O16" s="117"/>
      <c r="P16" s="117"/>
      <c r="Q16" s="117"/>
      <c r="R16" s="117"/>
      <c r="S16" s="117"/>
      <c r="T16" s="117"/>
      <c r="U16" s="117"/>
      <c r="V16" s="117"/>
      <c r="W16" s="117"/>
      <c r="X16" s="117"/>
      <c r="Y16" s="117"/>
      <c r="Z16" s="117"/>
      <c r="AA16" s="117"/>
      <c r="AB16" s="117"/>
      <c r="AC16" s="117"/>
      <c r="AD16" s="117"/>
      <c r="AE16" s="11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17"/>
    </row>
    <row r="17" spans="2:64" ht="12" customHeight="1" x14ac:dyDescent="0.25">
      <c r="B17" s="16"/>
      <c r="C17" s="119" t="s">
        <v>28</v>
      </c>
      <c r="D17" s="120"/>
      <c r="E17" s="120"/>
      <c r="F17" s="120"/>
      <c r="G17" s="120"/>
      <c r="H17" s="120"/>
      <c r="I17" s="120"/>
      <c r="J17" s="120"/>
      <c r="K17" s="120"/>
      <c r="L17" s="120"/>
      <c r="M17" s="120"/>
      <c r="N17" s="120"/>
      <c r="O17" s="120"/>
      <c r="P17" s="120"/>
      <c r="Q17" s="120"/>
      <c r="R17" s="120"/>
      <c r="S17" s="120"/>
      <c r="T17" s="120"/>
      <c r="U17" s="120"/>
      <c r="V17" s="120"/>
      <c r="W17" s="120"/>
      <c r="X17" s="120"/>
      <c r="Y17" s="120"/>
      <c r="Z17" s="120"/>
      <c r="AA17" s="120"/>
      <c r="AB17" s="120"/>
      <c r="AC17" s="120"/>
      <c r="AD17" s="120"/>
      <c r="AE17" s="120"/>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17"/>
    </row>
    <row r="18" spans="2:64" ht="12" customHeight="1" x14ac:dyDescent="0.25">
      <c r="B18" s="16"/>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17"/>
    </row>
    <row r="19" spans="2:64" ht="12" customHeight="1" x14ac:dyDescent="0.25">
      <c r="B19" s="16"/>
      <c r="C19" s="9" t="s">
        <v>60</v>
      </c>
      <c r="D19" s="10"/>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2"/>
      <c r="BL19" s="17"/>
    </row>
    <row r="20" spans="2:64" ht="12" customHeight="1" x14ac:dyDescent="0.25">
      <c r="B20" s="16"/>
      <c r="C20" s="99"/>
      <c r="D20" s="100"/>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52"/>
      <c r="BL20" s="17"/>
    </row>
    <row r="21" spans="2:64" x14ac:dyDescent="0.25">
      <c r="B21" s="16"/>
      <c r="C21" s="48"/>
      <c r="D21" s="91" t="s">
        <v>61</v>
      </c>
      <c r="E21" s="91"/>
      <c r="F21" s="91"/>
      <c r="G21" s="91"/>
      <c r="H21" s="91"/>
      <c r="I21" s="91"/>
      <c r="J21" s="91"/>
      <c r="K21" s="91"/>
      <c r="L21" s="91"/>
      <c r="M21" s="91"/>
      <c r="N21" s="91"/>
      <c r="O21" s="91"/>
      <c r="P21" s="91"/>
      <c r="Q21" s="91"/>
      <c r="R21" s="91"/>
      <c r="S21" s="91"/>
      <c r="T21" s="91"/>
      <c r="U21" s="91"/>
      <c r="V21" s="91"/>
      <c r="W21" s="91"/>
      <c r="X21" s="91"/>
      <c r="Y21" s="91"/>
      <c r="Z21" s="91"/>
      <c r="AA21" s="91"/>
      <c r="AB21" s="91"/>
      <c r="AC21" s="91"/>
      <c r="AD21" s="91"/>
      <c r="AE21" s="91"/>
      <c r="AF21" s="91"/>
      <c r="AG21" s="91"/>
      <c r="AH21" s="91"/>
      <c r="AI21" s="91"/>
      <c r="AJ21" s="91"/>
      <c r="AK21" s="91"/>
      <c r="AL21" s="91"/>
      <c r="AM21" s="91"/>
      <c r="AN21" s="91"/>
      <c r="AO21" s="91"/>
      <c r="AP21" s="91"/>
      <c r="AQ21" s="91"/>
      <c r="AR21" s="91"/>
      <c r="AS21" s="91"/>
      <c r="AT21" s="91"/>
      <c r="AU21" s="91"/>
      <c r="AV21" s="91"/>
      <c r="AW21" s="91"/>
      <c r="AX21" s="91"/>
      <c r="AY21" s="91"/>
      <c r="AZ21" s="91"/>
      <c r="BA21" s="91"/>
      <c r="BB21" s="91"/>
      <c r="BC21" s="91"/>
      <c r="BD21" s="91"/>
      <c r="BE21" s="91"/>
      <c r="BF21" s="91"/>
      <c r="BG21" s="91"/>
      <c r="BH21" s="91"/>
      <c r="BI21" s="91"/>
      <c r="BJ21" s="91"/>
      <c r="BK21" s="49"/>
      <c r="BL21" s="17"/>
    </row>
    <row r="22" spans="2:64" ht="12" customHeight="1" x14ac:dyDescent="0.25">
      <c r="B22" s="16"/>
      <c r="C22" s="48"/>
      <c r="D22" s="91"/>
      <c r="E22" t="str">
        <f>"Veuillez indiquer les quantités de bacs pour les services ci-dessous pour le trimestre "&amp;'1. Identité du requérant'!AD35&amp;" de l'année "&amp;'1. Identité du requérant'!E35&amp;" :"</f>
        <v>Veuillez indiquer les quantités de bacs pour les services ci-dessous pour le trimestre  de l'année  :</v>
      </c>
      <c r="F22" s="91"/>
      <c r="G22" s="91"/>
      <c r="H22" s="91"/>
      <c r="I22" s="91"/>
      <c r="J22" s="91"/>
      <c r="K22" s="91"/>
      <c r="L22" s="91"/>
      <c r="M22" s="91"/>
      <c r="N22" s="91"/>
      <c r="O22" s="91"/>
      <c r="P22" s="91"/>
      <c r="Q22" s="91"/>
      <c r="R22" s="91"/>
      <c r="S22" s="91"/>
      <c r="T22" s="91"/>
      <c r="U22" s="91"/>
      <c r="V22" s="91"/>
      <c r="W22" s="91"/>
      <c r="X22" s="91"/>
      <c r="Y22" s="91"/>
      <c r="Z22" s="91"/>
      <c r="AA22" s="91"/>
      <c r="AB22" s="91"/>
      <c r="AC22" s="91"/>
      <c r="AD22" s="91"/>
      <c r="AJ22" s="91"/>
      <c r="AK22" s="91"/>
      <c r="AL22" s="91"/>
      <c r="AM22" s="91"/>
      <c r="AN22" s="91"/>
      <c r="AO22" s="91"/>
      <c r="AP22" s="91"/>
      <c r="AQ22" s="91"/>
      <c r="AR22" s="91"/>
      <c r="AS22" s="91"/>
      <c r="AT22" s="91"/>
      <c r="AU22" s="91"/>
      <c r="AV22" s="91"/>
      <c r="AW22" s="91"/>
      <c r="AX22" s="91"/>
      <c r="AY22" s="91"/>
      <c r="AZ22" s="91"/>
      <c r="BA22" s="91"/>
      <c r="BB22" s="91"/>
      <c r="BC22" s="91"/>
      <c r="BD22" s="91"/>
      <c r="BE22" s="91"/>
      <c r="BF22" s="91"/>
      <c r="BG22" s="91"/>
      <c r="BH22" s="91"/>
      <c r="BI22" s="91"/>
      <c r="BJ22" s="91"/>
      <c r="BK22" s="49"/>
      <c r="BL22" s="17"/>
    </row>
    <row r="23" spans="2:64" ht="12" customHeight="1" x14ac:dyDescent="0.25">
      <c r="B23" s="16"/>
      <c r="C23" s="48"/>
      <c r="D23" s="91"/>
      <c r="F23" s="91"/>
      <c r="G23" s="91"/>
      <c r="H23" s="91"/>
      <c r="I23" s="91"/>
      <c r="J23" s="91"/>
      <c r="K23" s="91"/>
      <c r="L23" s="91"/>
      <c r="M23" s="91"/>
      <c r="N23" s="91"/>
      <c r="O23" s="91"/>
      <c r="P23" s="91"/>
      <c r="Q23" s="91"/>
      <c r="R23" s="91"/>
      <c r="S23" s="91"/>
      <c r="T23" s="91"/>
      <c r="U23" s="91"/>
      <c r="V23" s="91"/>
      <c r="W23" s="91"/>
      <c r="X23" s="91"/>
      <c r="Y23" s="91"/>
      <c r="Z23" s="91"/>
      <c r="AA23" s="91"/>
      <c r="AB23" s="91"/>
      <c r="AC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49"/>
      <c r="BL23" s="17"/>
    </row>
    <row r="24" spans="2:64" ht="12" customHeight="1" x14ac:dyDescent="0.25">
      <c r="B24" s="16"/>
      <c r="C24" s="48"/>
      <c r="D24" s="91"/>
      <c r="F24" s="91"/>
      <c r="G24" s="91"/>
      <c r="H24" s="91"/>
      <c r="I24" s="91"/>
      <c r="J24" s="91"/>
      <c r="K24" s="91"/>
      <c r="L24" s="91"/>
      <c r="M24" s="91"/>
      <c r="N24" s="91"/>
      <c r="O24" s="91"/>
      <c r="P24" s="91"/>
      <c r="Q24" s="91"/>
      <c r="R24" s="91"/>
      <c r="S24" s="267" t="s">
        <v>62</v>
      </c>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67"/>
      <c r="AQ24" s="267"/>
      <c r="AR24" s="91"/>
      <c r="AS24" s="91"/>
      <c r="AT24" s="91"/>
      <c r="AU24" s="91"/>
      <c r="AV24" s="91"/>
      <c r="AW24" s="91"/>
      <c r="AX24" s="91"/>
      <c r="AY24" s="91"/>
      <c r="AZ24" s="91"/>
      <c r="BA24" s="91"/>
      <c r="BB24" s="91"/>
      <c r="BC24" s="91"/>
      <c r="BD24" s="91"/>
      <c r="BE24" s="91"/>
      <c r="BF24" s="91"/>
      <c r="BG24" s="91"/>
      <c r="BH24" s="91"/>
      <c r="BI24" s="91"/>
      <c r="BJ24" s="91"/>
      <c r="BK24" s="49"/>
      <c r="BL24" s="17"/>
    </row>
    <row r="25" spans="2:64" s="13" customFormat="1" x14ac:dyDescent="0.25">
      <c r="B25" s="43"/>
      <c r="C25" s="50"/>
      <c r="D25" s="98"/>
      <c r="E25" s="269" t="s">
        <v>63</v>
      </c>
      <c r="F25" s="270"/>
      <c r="G25" s="270"/>
      <c r="H25" s="270"/>
      <c r="I25" s="270"/>
      <c r="J25" s="270"/>
      <c r="K25" s="269" t="s">
        <v>64</v>
      </c>
      <c r="L25" s="270"/>
      <c r="M25" s="270"/>
      <c r="N25" s="270"/>
      <c r="O25" s="270"/>
      <c r="P25" s="270"/>
      <c r="Q25" s="270"/>
      <c r="R25" s="270"/>
      <c r="S25" s="188" t="s">
        <v>65</v>
      </c>
      <c r="T25" s="188"/>
      <c r="U25" s="188"/>
      <c r="V25" s="188"/>
      <c r="W25" s="188"/>
      <c r="X25" s="188"/>
      <c r="Y25" s="188" t="s">
        <v>66</v>
      </c>
      <c r="Z25" s="188"/>
      <c r="AA25" s="188"/>
      <c r="AB25" s="188"/>
      <c r="AC25" s="188"/>
      <c r="AD25" s="188"/>
      <c r="AE25" s="188" t="s">
        <v>67</v>
      </c>
      <c r="AF25" s="188"/>
      <c r="AG25" s="188"/>
      <c r="AH25" s="188"/>
      <c r="AI25" s="188"/>
      <c r="AJ25" s="188"/>
      <c r="AK25" s="188" t="s">
        <v>763</v>
      </c>
      <c r="AL25" s="188"/>
      <c r="AM25" s="188"/>
      <c r="AN25" s="188"/>
      <c r="AO25" s="188"/>
      <c r="AP25" s="188"/>
      <c r="AQ25" s="188"/>
      <c r="AR25" s="199" t="s">
        <v>68</v>
      </c>
      <c r="AS25" s="199"/>
      <c r="AT25" s="199"/>
      <c r="AU25" s="199"/>
      <c r="AV25" s="200"/>
      <c r="AW25" s="238" t="s">
        <v>69</v>
      </c>
      <c r="AX25" s="199"/>
      <c r="AY25" s="199"/>
      <c r="AZ25" s="199"/>
      <c r="BA25" s="199"/>
      <c r="BB25" s="200"/>
      <c r="BC25" s="238" t="s">
        <v>84</v>
      </c>
      <c r="BD25" s="199"/>
      <c r="BE25" s="199"/>
      <c r="BF25" s="199"/>
      <c r="BG25" s="199"/>
      <c r="BH25" s="199"/>
      <c r="BI25" s="199"/>
      <c r="BJ25" s="200"/>
      <c r="BK25" s="51"/>
      <c r="BL25" s="44"/>
    </row>
    <row r="26" spans="2:64" s="13" customFormat="1" x14ac:dyDescent="0.25">
      <c r="B26" s="43"/>
      <c r="C26" s="50"/>
      <c r="D26" s="98"/>
      <c r="E26" s="271"/>
      <c r="F26" s="272"/>
      <c r="G26" s="272"/>
      <c r="H26" s="272"/>
      <c r="I26" s="272"/>
      <c r="J26" s="272"/>
      <c r="K26" s="271"/>
      <c r="L26" s="272"/>
      <c r="M26" s="272"/>
      <c r="N26" s="272"/>
      <c r="O26" s="272"/>
      <c r="P26" s="272"/>
      <c r="Q26" s="272"/>
      <c r="R26" s="272"/>
      <c r="S26" s="188"/>
      <c r="T26" s="188"/>
      <c r="U26" s="188"/>
      <c r="V26" s="188"/>
      <c r="W26" s="188"/>
      <c r="X26" s="188"/>
      <c r="Y26" s="188"/>
      <c r="Z26" s="188"/>
      <c r="AA26" s="188"/>
      <c r="AB26" s="188"/>
      <c r="AC26" s="188"/>
      <c r="AD26" s="188"/>
      <c r="AE26" s="188"/>
      <c r="AF26" s="188"/>
      <c r="AG26" s="188"/>
      <c r="AH26" s="188"/>
      <c r="AI26" s="188"/>
      <c r="AJ26" s="188"/>
      <c r="AK26" s="188"/>
      <c r="AL26" s="188"/>
      <c r="AM26" s="188"/>
      <c r="AN26" s="188"/>
      <c r="AO26" s="188"/>
      <c r="AP26" s="188"/>
      <c r="AQ26" s="188"/>
      <c r="AR26" s="201"/>
      <c r="AS26" s="201"/>
      <c r="AT26" s="201"/>
      <c r="AU26" s="201"/>
      <c r="AV26" s="202"/>
      <c r="AW26" s="239"/>
      <c r="AX26" s="201"/>
      <c r="AY26" s="201"/>
      <c r="AZ26" s="201"/>
      <c r="BA26" s="201"/>
      <c r="BB26" s="202"/>
      <c r="BC26" s="239"/>
      <c r="BD26" s="201"/>
      <c r="BE26" s="201"/>
      <c r="BF26" s="201"/>
      <c r="BG26" s="201"/>
      <c r="BH26" s="201"/>
      <c r="BI26" s="201"/>
      <c r="BJ26" s="202"/>
      <c r="BK26" s="51"/>
      <c r="BL26" s="44"/>
    </row>
    <row r="27" spans="2:64" s="13" customFormat="1" x14ac:dyDescent="0.25">
      <c r="B27" s="43"/>
      <c r="C27" s="50"/>
      <c r="D27" s="98"/>
      <c r="E27" s="271"/>
      <c r="F27" s="272"/>
      <c r="G27" s="272"/>
      <c r="H27" s="272"/>
      <c r="I27" s="272"/>
      <c r="J27" s="272"/>
      <c r="K27" s="271"/>
      <c r="L27" s="272"/>
      <c r="M27" s="272"/>
      <c r="N27" s="272"/>
      <c r="O27" s="272"/>
      <c r="P27" s="272"/>
      <c r="Q27" s="272"/>
      <c r="R27" s="272"/>
      <c r="S27" s="188"/>
      <c r="T27" s="188"/>
      <c r="U27" s="188"/>
      <c r="V27" s="188"/>
      <c r="W27" s="188"/>
      <c r="X27" s="188"/>
      <c r="Y27" s="188"/>
      <c r="Z27" s="188"/>
      <c r="AA27" s="188"/>
      <c r="AB27" s="188"/>
      <c r="AC27" s="188"/>
      <c r="AD27" s="188"/>
      <c r="AE27" s="188"/>
      <c r="AF27" s="188"/>
      <c r="AG27" s="188"/>
      <c r="AH27" s="188"/>
      <c r="AI27" s="188"/>
      <c r="AJ27" s="188"/>
      <c r="AK27" s="188"/>
      <c r="AL27" s="188"/>
      <c r="AM27" s="188"/>
      <c r="AN27" s="188"/>
      <c r="AO27" s="188"/>
      <c r="AP27" s="188"/>
      <c r="AQ27" s="188"/>
      <c r="AR27" s="201"/>
      <c r="AS27" s="201"/>
      <c r="AT27" s="201"/>
      <c r="AU27" s="201"/>
      <c r="AV27" s="202"/>
      <c r="AW27" s="239"/>
      <c r="AX27" s="201"/>
      <c r="AY27" s="201"/>
      <c r="AZ27" s="201"/>
      <c r="BA27" s="201"/>
      <c r="BB27" s="202"/>
      <c r="BC27" s="239"/>
      <c r="BD27" s="201"/>
      <c r="BE27" s="201"/>
      <c r="BF27" s="201"/>
      <c r="BG27" s="201"/>
      <c r="BH27" s="201"/>
      <c r="BI27" s="201"/>
      <c r="BJ27" s="202"/>
      <c r="BK27" s="51"/>
      <c r="BL27" s="44"/>
    </row>
    <row r="28" spans="2:64" s="13" customFormat="1" x14ac:dyDescent="0.25">
      <c r="B28" s="43"/>
      <c r="C28" s="50"/>
      <c r="D28" s="98"/>
      <c r="E28" s="273"/>
      <c r="F28" s="274"/>
      <c r="G28" s="274"/>
      <c r="H28" s="274"/>
      <c r="I28" s="274"/>
      <c r="J28" s="274"/>
      <c r="K28" s="273"/>
      <c r="L28" s="274"/>
      <c r="M28" s="274"/>
      <c r="N28" s="274"/>
      <c r="O28" s="274"/>
      <c r="P28" s="274"/>
      <c r="Q28" s="274"/>
      <c r="R28" s="274"/>
      <c r="S28" s="188"/>
      <c r="T28" s="188"/>
      <c r="U28" s="188"/>
      <c r="V28" s="188"/>
      <c r="W28" s="188"/>
      <c r="X28" s="188"/>
      <c r="Y28" s="188"/>
      <c r="Z28" s="188"/>
      <c r="AA28" s="188"/>
      <c r="AB28" s="188"/>
      <c r="AC28" s="188"/>
      <c r="AD28" s="188"/>
      <c r="AE28" s="188"/>
      <c r="AF28" s="188"/>
      <c r="AG28" s="188"/>
      <c r="AH28" s="188"/>
      <c r="AI28" s="188"/>
      <c r="AJ28" s="188"/>
      <c r="AK28" s="188"/>
      <c r="AL28" s="188"/>
      <c r="AM28" s="188"/>
      <c r="AN28" s="188"/>
      <c r="AO28" s="188"/>
      <c r="AP28" s="188"/>
      <c r="AQ28" s="188"/>
      <c r="AR28" s="203"/>
      <c r="AS28" s="203"/>
      <c r="AT28" s="203"/>
      <c r="AU28" s="203"/>
      <c r="AV28" s="204"/>
      <c r="AW28" s="240"/>
      <c r="AX28" s="203"/>
      <c r="AY28" s="203"/>
      <c r="AZ28" s="203"/>
      <c r="BA28" s="203"/>
      <c r="BB28" s="204"/>
      <c r="BC28" s="240"/>
      <c r="BD28" s="203"/>
      <c r="BE28" s="203"/>
      <c r="BF28" s="203"/>
      <c r="BG28" s="203"/>
      <c r="BH28" s="203"/>
      <c r="BI28" s="203"/>
      <c r="BJ28" s="204"/>
      <c r="BK28" s="51"/>
      <c r="BL28" s="44"/>
    </row>
    <row r="29" spans="2:64" ht="12" customHeight="1" x14ac:dyDescent="0.25">
      <c r="B29" s="16"/>
      <c r="C29" s="48"/>
      <c r="D29" s="91"/>
      <c r="E29" s="172" t="s">
        <v>71</v>
      </c>
      <c r="F29" s="172"/>
      <c r="G29" s="172"/>
      <c r="H29" s="172"/>
      <c r="I29" s="172"/>
      <c r="J29" s="172"/>
      <c r="K29" s="187" t="s">
        <v>72</v>
      </c>
      <c r="L29" s="187"/>
      <c r="M29" s="187"/>
      <c r="N29" s="187"/>
      <c r="O29" s="187"/>
      <c r="P29" s="187"/>
      <c r="Q29" s="187"/>
      <c r="R29" s="187"/>
      <c r="S29" s="152"/>
      <c r="T29" s="153"/>
      <c r="U29" s="153"/>
      <c r="V29" s="153"/>
      <c r="W29" s="153"/>
      <c r="X29" s="154"/>
      <c r="Y29" s="152"/>
      <c r="Z29" s="153"/>
      <c r="AA29" s="153"/>
      <c r="AB29" s="153"/>
      <c r="AC29" s="153"/>
      <c r="AD29" s="154"/>
      <c r="AE29" s="152"/>
      <c r="AF29" s="153"/>
      <c r="AG29" s="153"/>
      <c r="AH29" s="153"/>
      <c r="AI29" s="153"/>
      <c r="AJ29" s="154"/>
      <c r="AK29" s="152"/>
      <c r="AL29" s="153"/>
      <c r="AM29" s="153"/>
      <c r="AN29" s="153"/>
      <c r="AO29" s="153"/>
      <c r="AP29" s="153"/>
      <c r="AQ29" s="154"/>
      <c r="AR29" s="162">
        <f t="shared" ref="AR29:AR33" si="0">SUM(S29:AQ29)</f>
        <v>0</v>
      </c>
      <c r="AS29" s="163"/>
      <c r="AT29" s="163"/>
      <c r="AU29" s="163"/>
      <c r="AV29" s="163"/>
      <c r="AW29" s="169" cm="1">
        <f t="array" ref="AW29">_xlfn.XLOOKUP($E$29&amp;K29&amp;"Oui",Cout_Bacs_Pieces[Services]&amp;Cout_Bacs_Pieces[Formats]&amp;Cout_Bacs_Pieces[Admissible],Cout_Bacs_Pieces[Coût unitaire],0,0,1)</f>
        <v>25.3</v>
      </c>
      <c r="AX29" s="170"/>
      <c r="AY29" s="170"/>
      <c r="AZ29" s="170"/>
      <c r="BA29" s="170"/>
      <c r="BB29" s="170"/>
      <c r="BC29" s="169">
        <f t="shared" ref="BC29" si="1">AR29*AW29</f>
        <v>0</v>
      </c>
      <c r="BD29" s="170"/>
      <c r="BE29" s="170"/>
      <c r="BF29" s="170"/>
      <c r="BG29" s="170"/>
      <c r="BH29" s="170"/>
      <c r="BI29" s="170"/>
      <c r="BJ29" s="171"/>
      <c r="BK29" s="49"/>
      <c r="BL29" s="17"/>
    </row>
    <row r="30" spans="2:64" ht="12" customHeight="1" x14ac:dyDescent="0.25">
      <c r="B30" s="16"/>
      <c r="C30" s="48"/>
      <c r="D30" s="91"/>
      <c r="E30" s="205"/>
      <c r="F30" s="205"/>
      <c r="G30" s="205"/>
      <c r="H30" s="205"/>
      <c r="I30" s="205"/>
      <c r="J30" s="205"/>
      <c r="K30" s="187" t="s">
        <v>73</v>
      </c>
      <c r="L30" s="187"/>
      <c r="M30" s="187"/>
      <c r="N30" s="187"/>
      <c r="O30" s="187"/>
      <c r="P30" s="187"/>
      <c r="Q30" s="187"/>
      <c r="R30" s="187"/>
      <c r="S30" s="152"/>
      <c r="T30" s="153"/>
      <c r="U30" s="153"/>
      <c r="V30" s="153"/>
      <c r="W30" s="153"/>
      <c r="X30" s="154"/>
      <c r="Y30" s="152"/>
      <c r="Z30" s="153"/>
      <c r="AA30" s="153"/>
      <c r="AB30" s="153"/>
      <c r="AC30" s="153"/>
      <c r="AD30" s="154"/>
      <c r="AE30" s="152"/>
      <c r="AF30" s="153"/>
      <c r="AG30" s="153"/>
      <c r="AH30" s="153"/>
      <c r="AI30" s="153"/>
      <c r="AJ30" s="154"/>
      <c r="AK30" s="152"/>
      <c r="AL30" s="153"/>
      <c r="AM30" s="153"/>
      <c r="AN30" s="153"/>
      <c r="AO30" s="153"/>
      <c r="AP30" s="153"/>
      <c r="AQ30" s="154"/>
      <c r="AR30" s="162">
        <f t="shared" ref="AR30" si="2">SUM(S30:AQ30)</f>
        <v>0</v>
      </c>
      <c r="AS30" s="163"/>
      <c r="AT30" s="163"/>
      <c r="AU30" s="163"/>
      <c r="AV30" s="163"/>
      <c r="AW30" s="169" cm="1">
        <f t="array" ref="AW30">_xlfn.XLOOKUP($E$29&amp;K30&amp;"Oui",Cout_Bacs_Pieces[Services]&amp;Cout_Bacs_Pieces[Formats]&amp;Cout_Bacs_Pieces[Admissible],Cout_Bacs_Pieces[Coût unitaire],0,0,1)</f>
        <v>25.3</v>
      </c>
      <c r="AX30" s="170"/>
      <c r="AY30" s="170"/>
      <c r="AZ30" s="170"/>
      <c r="BA30" s="170"/>
      <c r="BB30" s="170"/>
      <c r="BC30" s="169">
        <f t="shared" ref="BC30" si="3">AR30*AW30</f>
        <v>0</v>
      </c>
      <c r="BD30" s="170"/>
      <c r="BE30" s="170"/>
      <c r="BF30" s="170"/>
      <c r="BG30" s="170"/>
      <c r="BH30" s="170"/>
      <c r="BI30" s="170"/>
      <c r="BJ30" s="171"/>
      <c r="BK30" s="49"/>
      <c r="BL30" s="17"/>
    </row>
    <row r="31" spans="2:64" ht="12" customHeight="1" x14ac:dyDescent="0.25">
      <c r="B31" s="16"/>
      <c r="C31" s="48"/>
      <c r="D31" s="91"/>
      <c r="E31" s="280" t="s">
        <v>74</v>
      </c>
      <c r="F31" s="281"/>
      <c r="G31" s="281"/>
      <c r="H31" s="281"/>
      <c r="I31" s="281"/>
      <c r="J31" s="282"/>
      <c r="K31" s="187" t="s">
        <v>72</v>
      </c>
      <c r="L31" s="187"/>
      <c r="M31" s="187"/>
      <c r="N31" s="187"/>
      <c r="O31" s="187"/>
      <c r="P31" s="187"/>
      <c r="Q31" s="187"/>
      <c r="R31" s="187"/>
      <c r="S31" s="152"/>
      <c r="T31" s="153"/>
      <c r="U31" s="153"/>
      <c r="V31" s="153"/>
      <c r="W31" s="153"/>
      <c r="X31" s="154"/>
      <c r="Y31" s="152"/>
      <c r="Z31" s="153"/>
      <c r="AA31" s="153"/>
      <c r="AB31" s="153"/>
      <c r="AC31" s="153"/>
      <c r="AD31" s="154"/>
      <c r="AE31" s="152"/>
      <c r="AF31" s="153"/>
      <c r="AG31" s="153"/>
      <c r="AH31" s="153"/>
      <c r="AI31" s="153"/>
      <c r="AJ31" s="154"/>
      <c r="AK31" s="152"/>
      <c r="AL31" s="153"/>
      <c r="AM31" s="153"/>
      <c r="AN31" s="153"/>
      <c r="AO31" s="153"/>
      <c r="AP31" s="153"/>
      <c r="AQ31" s="154"/>
      <c r="AR31" s="162">
        <f>SUM(S31:AQ31)</f>
        <v>0</v>
      </c>
      <c r="AS31" s="163"/>
      <c r="AT31" s="163"/>
      <c r="AU31" s="163"/>
      <c r="AV31" s="163"/>
      <c r="AW31" s="169" cm="1">
        <f t="array" ref="AW31">_xlfn.XLOOKUP($E$31&amp;K31&amp;"Oui",Liste!$K$9:$K$60&amp;Liste!$L$9:$L$60&amp;Liste!$N$9:$N$60,Liste!$O$9:$O$60,0,0,1)</f>
        <v>27.2</v>
      </c>
      <c r="AX31" s="170"/>
      <c r="AY31" s="170"/>
      <c r="AZ31" s="170"/>
      <c r="BA31" s="170"/>
      <c r="BB31" s="170"/>
      <c r="BC31" s="169">
        <f>AR31*AW31</f>
        <v>0</v>
      </c>
      <c r="BD31" s="170"/>
      <c r="BE31" s="170"/>
      <c r="BF31" s="170"/>
      <c r="BG31" s="170"/>
      <c r="BH31" s="170"/>
      <c r="BI31" s="170"/>
      <c r="BJ31" s="171"/>
      <c r="BK31" s="49"/>
      <c r="BL31" s="17"/>
    </row>
    <row r="32" spans="2:64" ht="23.4" customHeight="1" x14ac:dyDescent="0.25">
      <c r="B32" s="16"/>
      <c r="C32" s="48"/>
      <c r="D32" s="91"/>
      <c r="E32" s="181" t="s">
        <v>75</v>
      </c>
      <c r="F32" s="182"/>
      <c r="G32" s="182"/>
      <c r="H32" s="182"/>
      <c r="I32" s="182"/>
      <c r="J32" s="183"/>
      <c r="K32" s="187" t="s">
        <v>73</v>
      </c>
      <c r="L32" s="187"/>
      <c r="M32" s="187"/>
      <c r="N32" s="187"/>
      <c r="O32" s="187"/>
      <c r="P32" s="187"/>
      <c r="Q32" s="187"/>
      <c r="R32" s="187"/>
      <c r="S32" s="152"/>
      <c r="T32" s="153"/>
      <c r="U32" s="153"/>
      <c r="V32" s="153"/>
      <c r="W32" s="153"/>
      <c r="X32" s="154"/>
      <c r="Y32" s="152"/>
      <c r="Z32" s="153"/>
      <c r="AA32" s="153"/>
      <c r="AB32" s="153"/>
      <c r="AC32" s="153"/>
      <c r="AD32" s="154"/>
      <c r="AE32" s="152"/>
      <c r="AF32" s="153"/>
      <c r="AG32" s="153"/>
      <c r="AH32" s="153"/>
      <c r="AI32" s="153"/>
      <c r="AJ32" s="154"/>
      <c r="AK32" s="152"/>
      <c r="AL32" s="153"/>
      <c r="AM32" s="153"/>
      <c r="AN32" s="153"/>
      <c r="AO32" s="153"/>
      <c r="AP32" s="153"/>
      <c r="AQ32" s="154"/>
      <c r="AR32" s="162">
        <f t="shared" ref="AR32" si="4">SUM(S32:AQ32)</f>
        <v>0</v>
      </c>
      <c r="AS32" s="163"/>
      <c r="AT32" s="163"/>
      <c r="AU32" s="163"/>
      <c r="AV32" s="163"/>
      <c r="AW32" s="169" cm="1">
        <f t="array" ref="AW32">_xlfn.XLOOKUP($E$31&amp;K32&amp;"Oui",Liste!$K$9:$K$60&amp;Liste!$L$9:$L$60&amp;Liste!$N$9:$N$60,Liste!$O$9:$O$60,0,0,1)</f>
        <v>27.2</v>
      </c>
      <c r="AX32" s="170"/>
      <c r="AY32" s="170"/>
      <c r="AZ32" s="170"/>
      <c r="BA32" s="170"/>
      <c r="BB32" s="170"/>
      <c r="BC32" s="169">
        <f t="shared" ref="BC32" si="5">AR32*AW32</f>
        <v>0</v>
      </c>
      <c r="BD32" s="170"/>
      <c r="BE32" s="170"/>
      <c r="BF32" s="170"/>
      <c r="BG32" s="170"/>
      <c r="BH32" s="170"/>
      <c r="BI32" s="170"/>
      <c r="BJ32" s="171"/>
      <c r="BK32" s="49"/>
      <c r="BL32" s="17"/>
    </row>
    <row r="33" spans="2:64" ht="12" customHeight="1" x14ac:dyDescent="0.25">
      <c r="B33" s="16"/>
      <c r="C33" s="48"/>
      <c r="D33" s="109" t="s">
        <v>76</v>
      </c>
      <c r="E33" s="206" t="s">
        <v>77</v>
      </c>
      <c r="F33" s="206"/>
      <c r="G33" s="206"/>
      <c r="H33" s="206"/>
      <c r="I33" s="206"/>
      <c r="J33" s="206"/>
      <c r="K33" s="187" t="s">
        <v>72</v>
      </c>
      <c r="L33" s="187"/>
      <c r="M33" s="187"/>
      <c r="N33" s="187"/>
      <c r="O33" s="187"/>
      <c r="P33" s="187"/>
      <c r="Q33" s="187"/>
      <c r="R33" s="187"/>
      <c r="S33" s="152"/>
      <c r="T33" s="153"/>
      <c r="U33" s="153"/>
      <c r="V33" s="153"/>
      <c r="W33" s="153"/>
      <c r="X33" s="154"/>
      <c r="Y33" s="152"/>
      <c r="Z33" s="153"/>
      <c r="AA33" s="153"/>
      <c r="AB33" s="153"/>
      <c r="AC33" s="153"/>
      <c r="AD33" s="154"/>
      <c r="AE33" s="152"/>
      <c r="AF33" s="153"/>
      <c r="AG33" s="153"/>
      <c r="AH33" s="153"/>
      <c r="AI33" s="153"/>
      <c r="AJ33" s="154"/>
      <c r="AK33" s="152"/>
      <c r="AL33" s="153"/>
      <c r="AM33" s="153"/>
      <c r="AN33" s="153"/>
      <c r="AO33" s="153"/>
      <c r="AP33" s="153"/>
      <c r="AQ33" s="154"/>
      <c r="AR33" s="162">
        <f t="shared" si="0"/>
        <v>0</v>
      </c>
      <c r="AS33" s="163"/>
      <c r="AT33" s="163"/>
      <c r="AU33" s="163"/>
      <c r="AV33" s="163"/>
      <c r="AW33" s="169" cm="1">
        <f t="array" ref="AW33">_xlfn.XLOOKUP($E$33&amp;K33&amp;"Oui",Liste!$K$9:$K$60&amp;Liste!$L$9:$L$60&amp;Liste!$N$9:$N$60,Liste!$O$9:$O$60,0,0,1)</f>
        <v>25.3</v>
      </c>
      <c r="AX33" s="170"/>
      <c r="AY33" s="170"/>
      <c r="AZ33" s="170"/>
      <c r="BA33" s="170"/>
      <c r="BB33" s="170"/>
      <c r="BC33" s="169">
        <f>AR33*AW33</f>
        <v>0</v>
      </c>
      <c r="BD33" s="170"/>
      <c r="BE33" s="170"/>
      <c r="BF33" s="170"/>
      <c r="BG33" s="170"/>
      <c r="BH33" s="170"/>
      <c r="BI33" s="170"/>
      <c r="BJ33" s="171"/>
      <c r="BK33" s="49"/>
      <c r="BL33" s="17"/>
    </row>
    <row r="34" spans="2:64" ht="12" customHeight="1" x14ac:dyDescent="0.25">
      <c r="B34" s="16"/>
      <c r="C34" s="48"/>
      <c r="D34" s="91"/>
      <c r="E34" s="206"/>
      <c r="F34" s="206"/>
      <c r="G34" s="206"/>
      <c r="H34" s="206"/>
      <c r="I34" s="206"/>
      <c r="J34" s="206"/>
      <c r="K34" s="187" t="s">
        <v>73</v>
      </c>
      <c r="L34" s="187"/>
      <c r="M34" s="187"/>
      <c r="N34" s="187"/>
      <c r="O34" s="187"/>
      <c r="P34" s="187"/>
      <c r="Q34" s="187"/>
      <c r="R34" s="187"/>
      <c r="S34" s="152"/>
      <c r="T34" s="153"/>
      <c r="U34" s="153"/>
      <c r="V34" s="153"/>
      <c r="W34" s="153"/>
      <c r="X34" s="154"/>
      <c r="Y34" s="152"/>
      <c r="Z34" s="153"/>
      <c r="AA34" s="153"/>
      <c r="AB34" s="153"/>
      <c r="AC34" s="153"/>
      <c r="AD34" s="154"/>
      <c r="AE34" s="152"/>
      <c r="AF34" s="153"/>
      <c r="AG34" s="153"/>
      <c r="AH34" s="153"/>
      <c r="AI34" s="153"/>
      <c r="AJ34" s="154"/>
      <c r="AK34" s="152"/>
      <c r="AL34" s="153"/>
      <c r="AM34" s="153"/>
      <c r="AN34" s="153"/>
      <c r="AO34" s="153"/>
      <c r="AP34" s="153"/>
      <c r="AQ34" s="154"/>
      <c r="AR34" s="162">
        <f t="shared" ref="AR34" si="6">SUM(S34:AQ34)</f>
        <v>0</v>
      </c>
      <c r="AS34" s="163"/>
      <c r="AT34" s="163"/>
      <c r="AU34" s="163"/>
      <c r="AV34" s="163"/>
      <c r="AW34" s="169" cm="1">
        <f t="array" ref="AW34">_xlfn.XLOOKUP($E$33&amp;K34&amp;"Oui",Liste!$K$9:$K$60&amp;Liste!$L$9:$L$60&amp;Liste!$N$9:$N$60,Liste!$O$9:$O$60,0,0,1)</f>
        <v>25.3</v>
      </c>
      <c r="AX34" s="170"/>
      <c r="AY34" s="170"/>
      <c r="AZ34" s="170"/>
      <c r="BA34" s="170"/>
      <c r="BB34" s="170"/>
      <c r="BC34" s="169">
        <f t="shared" ref="BC34" si="7">AR34*AW34</f>
        <v>0</v>
      </c>
      <c r="BD34" s="170"/>
      <c r="BE34" s="170"/>
      <c r="BF34" s="170"/>
      <c r="BG34" s="170"/>
      <c r="BH34" s="170"/>
      <c r="BI34" s="170"/>
      <c r="BJ34" s="171"/>
      <c r="BK34" s="49"/>
      <c r="BL34" s="17"/>
    </row>
    <row r="35" spans="2:64" ht="12" customHeight="1" x14ac:dyDescent="0.25">
      <c r="B35" s="16"/>
      <c r="C35" s="48"/>
      <c r="D35" s="91"/>
      <c r="AR35" s="92"/>
      <c r="AS35" s="92"/>
      <c r="AT35" s="92"/>
      <c r="AU35" s="92"/>
      <c r="AV35" s="92"/>
      <c r="AW35" s="92"/>
      <c r="AX35" s="92"/>
      <c r="AY35" s="92"/>
      <c r="AZ35" s="92"/>
      <c r="BA35" s="92"/>
      <c r="BB35" s="92"/>
      <c r="BC35" s="92"/>
      <c r="BD35" s="92"/>
      <c r="BE35" s="92"/>
      <c r="BF35" s="92"/>
      <c r="BG35" s="92"/>
      <c r="BH35" s="92"/>
      <c r="BI35" s="92"/>
      <c r="BJ35" s="92"/>
      <c r="BK35" s="52"/>
      <c r="BL35" s="17"/>
    </row>
    <row r="36" spans="2:64" ht="12" customHeight="1" x14ac:dyDescent="0.25">
      <c r="B36" s="16"/>
      <c r="C36" s="48"/>
      <c r="D36" s="91"/>
      <c r="AR36" s="92"/>
      <c r="AS36" s="92"/>
      <c r="AT36" s="92"/>
      <c r="AU36" s="92"/>
      <c r="AV36" s="92"/>
      <c r="AW36" s="92"/>
      <c r="AX36" s="92"/>
      <c r="AY36" s="92"/>
      <c r="AZ36" s="92"/>
      <c r="BA36" s="92"/>
      <c r="BB36" s="102" t="s">
        <v>78</v>
      </c>
      <c r="BC36" s="255">
        <f>SUM(BC29:BJ34)</f>
        <v>0</v>
      </c>
      <c r="BD36" s="256"/>
      <c r="BE36" s="256"/>
      <c r="BF36" s="256"/>
      <c r="BG36" s="256"/>
      <c r="BH36" s="256"/>
      <c r="BI36" s="256"/>
      <c r="BJ36" s="257"/>
      <c r="BK36" s="52"/>
      <c r="BL36" s="17"/>
    </row>
    <row r="37" spans="2:64" ht="12" customHeight="1" x14ac:dyDescent="0.25">
      <c r="B37" s="16"/>
      <c r="C37" s="48"/>
      <c r="D37" s="91"/>
      <c r="BC37" s="263" t="s">
        <v>79</v>
      </c>
      <c r="BD37" s="263"/>
      <c r="BE37" s="263"/>
      <c r="BF37" s="263"/>
      <c r="BG37" s="263"/>
      <c r="BH37" s="263"/>
      <c r="BI37" s="263"/>
      <c r="BJ37" s="263"/>
      <c r="BK37" s="52"/>
      <c r="BL37" s="17"/>
    </row>
    <row r="38" spans="2:64" ht="12" customHeight="1" x14ac:dyDescent="0.25">
      <c r="B38" s="16"/>
      <c r="C38" s="48"/>
      <c r="D38" s="91" t="s">
        <v>80</v>
      </c>
      <c r="J38" s="108" t="s">
        <v>76</v>
      </c>
      <c r="BK38" s="52"/>
      <c r="BL38" s="17"/>
    </row>
    <row r="39" spans="2:64" ht="12" customHeight="1" x14ac:dyDescent="0.25">
      <c r="B39" s="16"/>
      <c r="C39" s="48"/>
      <c r="D39" s="91"/>
      <c r="E39" s="114" t="s">
        <v>764</v>
      </c>
      <c r="F39" s="115"/>
      <c r="G39" s="115"/>
      <c r="H39" s="115"/>
      <c r="I39" s="115"/>
      <c r="J39" s="116"/>
      <c r="K39" s="115"/>
      <c r="L39" s="115"/>
      <c r="M39" s="115"/>
      <c r="N39" s="115"/>
      <c r="O39" s="115"/>
      <c r="P39" s="115"/>
      <c r="Q39" s="115"/>
      <c r="R39" s="115"/>
      <c r="S39" s="115"/>
      <c r="BK39" s="52"/>
      <c r="BL39" s="17"/>
    </row>
    <row r="40" spans="2:64" ht="12" customHeight="1" x14ac:dyDescent="0.25">
      <c r="B40" s="16"/>
      <c r="C40" s="48"/>
      <c r="D40" s="91"/>
      <c r="E40" s="123" t="str">
        <f>"veuillez indiquer les quantités de bacs et pièces qui ont été distribués en libre-service aux clientèles admissibles pour le trimestre "&amp;'1. Identité du requérant'!AD35&amp;" de l'année "&amp;'1. Identité du requérant'!E35&amp;" dans le tableau ci-dessous :"</f>
        <v>veuillez indiquer les quantités de bacs et pièces qui ont été distribués en libre-service aux clientèles admissibles pour le trimestre  de l'année  dans le tableau ci-dessous :</v>
      </c>
      <c r="F40" s="123"/>
      <c r="G40" s="123"/>
      <c r="H40" s="123"/>
      <c r="I40" s="123"/>
      <c r="J40" s="123"/>
      <c r="K40" s="123"/>
      <c r="L40" s="123"/>
      <c r="M40" s="123"/>
      <c r="N40" s="123"/>
      <c r="O40" s="123"/>
      <c r="P40" s="123"/>
      <c r="Q40" s="123"/>
      <c r="R40" s="123"/>
      <c r="S40" s="123"/>
      <c r="T40" s="123"/>
      <c r="U40" s="123"/>
      <c r="V40" s="123"/>
      <c r="W40" s="123"/>
      <c r="X40" s="123"/>
      <c r="Y40" s="123"/>
      <c r="Z40" s="123"/>
      <c r="AA40" s="123"/>
      <c r="AB40" s="123"/>
      <c r="AC40" s="123"/>
      <c r="AD40" s="123"/>
      <c r="AE40" s="123"/>
      <c r="AF40" s="123"/>
      <c r="AG40" s="123"/>
      <c r="AH40" s="123"/>
      <c r="AI40" s="123"/>
      <c r="AJ40" s="123"/>
      <c r="AK40" s="123"/>
      <c r="AL40" s="123"/>
      <c r="AM40" s="123"/>
      <c r="AN40" s="123"/>
      <c r="AO40" s="123"/>
      <c r="AP40" s="123"/>
      <c r="AQ40" s="123"/>
      <c r="AR40" s="7"/>
      <c r="AS40" s="7"/>
      <c r="AT40" s="7"/>
      <c r="AU40" s="7"/>
      <c r="AV40" s="7"/>
      <c r="AW40" s="7"/>
      <c r="AX40" s="7"/>
      <c r="AY40" s="7"/>
      <c r="AZ40" s="7"/>
      <c r="BA40" s="7"/>
      <c r="BB40" s="7"/>
      <c r="BC40" s="7"/>
      <c r="BD40" s="7"/>
      <c r="BE40" s="7"/>
      <c r="BF40" s="7"/>
      <c r="BG40" s="7"/>
      <c r="BH40" s="7"/>
      <c r="BI40" s="7"/>
      <c r="BJ40" s="7"/>
      <c r="BK40" s="52"/>
      <c r="BL40" s="17"/>
    </row>
    <row r="41" spans="2:64" ht="12" customHeight="1" x14ac:dyDescent="0.25">
      <c r="B41" s="16"/>
      <c r="C41" s="48"/>
      <c r="D41" s="91"/>
      <c r="E41" s="123"/>
      <c r="F41" s="123"/>
      <c r="G41" s="123"/>
      <c r="H41" s="123"/>
      <c r="I41" s="123"/>
      <c r="J41" s="123"/>
      <c r="K41" s="123"/>
      <c r="L41" s="123"/>
      <c r="M41" s="123"/>
      <c r="N41" s="123"/>
      <c r="O41" s="123"/>
      <c r="P41" s="123"/>
      <c r="Q41" s="123"/>
      <c r="R41" s="123"/>
      <c r="S41" s="123"/>
      <c r="T41" s="123"/>
      <c r="U41" s="123"/>
      <c r="V41" s="123"/>
      <c r="W41" s="123"/>
      <c r="X41" s="123"/>
      <c r="Y41" s="123"/>
      <c r="Z41" s="123"/>
      <c r="AA41" s="123"/>
      <c r="AB41" s="123"/>
      <c r="AC41" s="123"/>
      <c r="AD41" s="123"/>
      <c r="AE41" s="123"/>
      <c r="AF41" s="123"/>
      <c r="AG41" s="123"/>
      <c r="AH41" s="123"/>
      <c r="AI41" s="123"/>
      <c r="AJ41" s="123"/>
      <c r="AK41" s="123"/>
      <c r="AL41" s="123"/>
      <c r="AM41" s="123"/>
      <c r="AN41" s="123"/>
      <c r="AO41" s="123"/>
      <c r="AP41" s="123"/>
      <c r="AQ41" s="123"/>
      <c r="AR41" s="7"/>
      <c r="AS41" s="7"/>
      <c r="AT41" s="7"/>
      <c r="AU41" s="7"/>
      <c r="AV41" s="7"/>
      <c r="AW41" s="7"/>
      <c r="AX41" s="7"/>
      <c r="AY41" s="7"/>
      <c r="AZ41" s="7"/>
      <c r="BA41" s="7"/>
      <c r="BB41" s="7"/>
      <c r="BC41" s="7"/>
      <c r="BD41" s="7"/>
      <c r="BE41" s="7"/>
      <c r="BF41" s="7"/>
      <c r="BG41" s="7"/>
      <c r="BH41" s="7"/>
      <c r="BI41" s="7"/>
      <c r="BJ41" s="7"/>
      <c r="BK41" s="52"/>
      <c r="BL41" s="17"/>
    </row>
    <row r="42" spans="2:64" ht="12" customHeight="1" x14ac:dyDescent="0.25">
      <c r="B42" s="16"/>
      <c r="C42" s="48"/>
      <c r="D42" s="91"/>
      <c r="E42" s="123"/>
      <c r="F42" s="123"/>
      <c r="G42" s="123"/>
      <c r="H42" s="123"/>
      <c r="I42" s="123"/>
      <c r="J42" s="123"/>
      <c r="K42" s="123"/>
      <c r="L42" s="123"/>
      <c r="M42" s="123"/>
      <c r="N42" s="123"/>
      <c r="O42" s="123"/>
      <c r="P42" s="123"/>
      <c r="Q42" s="123"/>
      <c r="R42" s="123"/>
      <c r="S42" s="123"/>
      <c r="T42" s="123"/>
      <c r="U42" s="123"/>
      <c r="V42" s="123"/>
      <c r="W42" s="123"/>
      <c r="X42" s="123"/>
      <c r="Y42" s="123"/>
      <c r="Z42" s="123"/>
      <c r="AA42" s="123"/>
      <c r="AB42" s="123"/>
      <c r="AC42" s="123"/>
      <c r="AD42" s="123"/>
      <c r="AE42" s="123"/>
      <c r="AF42" s="123"/>
      <c r="AG42" s="123"/>
      <c r="AH42" s="123"/>
      <c r="AI42" s="123"/>
      <c r="AJ42" s="123"/>
      <c r="AK42" s="123"/>
      <c r="AL42" s="123"/>
      <c r="AM42" s="123"/>
      <c r="AN42" s="123"/>
      <c r="AO42" s="123"/>
      <c r="AP42" s="123"/>
      <c r="AQ42" s="123"/>
      <c r="AR42" s="7"/>
      <c r="AS42" s="7"/>
      <c r="AT42" s="7"/>
      <c r="AU42" s="7"/>
      <c r="AV42" s="7"/>
      <c r="AW42" s="7"/>
      <c r="AX42" s="7"/>
      <c r="AY42" s="7"/>
      <c r="AZ42" s="7"/>
      <c r="BA42" s="7"/>
      <c r="BB42" s="7"/>
      <c r="BC42" s="7"/>
      <c r="BD42" s="7"/>
      <c r="BE42" s="7"/>
      <c r="BF42" s="7"/>
      <c r="BG42" s="7"/>
      <c r="BH42" s="7"/>
      <c r="BI42" s="7"/>
      <c r="BJ42" s="7"/>
      <c r="BK42" s="52"/>
      <c r="BL42" s="17"/>
    </row>
    <row r="43" spans="2:64" ht="12" customHeight="1" x14ac:dyDescent="0.25">
      <c r="B43" s="16"/>
      <c r="C43" s="48"/>
      <c r="D43" s="91"/>
      <c r="BK43" s="52"/>
      <c r="BL43" s="17"/>
    </row>
    <row r="44" spans="2:64" ht="12" customHeight="1" x14ac:dyDescent="0.25">
      <c r="B44" s="16"/>
      <c r="C44" s="48"/>
      <c r="D44" s="91"/>
      <c r="S44" s="267" t="s">
        <v>62</v>
      </c>
      <c r="T44" s="267"/>
      <c r="U44" s="267"/>
      <c r="V44" s="267"/>
      <c r="W44" s="267"/>
      <c r="X44" s="267"/>
      <c r="Y44" s="267"/>
      <c r="Z44" s="267"/>
      <c r="AA44" s="267"/>
      <c r="AB44" s="267"/>
      <c r="AC44" s="267"/>
      <c r="AD44" s="267"/>
      <c r="AE44" s="267"/>
      <c r="AF44" s="267"/>
      <c r="AG44" s="267"/>
      <c r="AH44" s="267"/>
      <c r="AI44" s="267"/>
      <c r="AJ44" s="267"/>
      <c r="AK44" s="267"/>
      <c r="AL44" s="267"/>
      <c r="AM44" s="267"/>
      <c r="AN44" s="267"/>
      <c r="AO44" s="267"/>
      <c r="AP44" s="267"/>
      <c r="AQ44" s="267"/>
      <c r="BK44" s="52"/>
      <c r="BL44" s="17"/>
    </row>
    <row r="45" spans="2:64" ht="12" customHeight="1" x14ac:dyDescent="0.25">
      <c r="B45" s="16"/>
      <c r="C45" s="48"/>
      <c r="D45" s="229" t="s">
        <v>82</v>
      </c>
      <c r="E45" s="230"/>
      <c r="F45" s="230"/>
      <c r="G45" s="231"/>
      <c r="H45" s="229" t="s">
        <v>64</v>
      </c>
      <c r="I45" s="230"/>
      <c r="J45" s="230"/>
      <c r="K45" s="230"/>
      <c r="L45" s="230"/>
      <c r="M45" s="230"/>
      <c r="N45" s="231"/>
      <c r="O45" s="238" t="s">
        <v>83</v>
      </c>
      <c r="P45" s="199"/>
      <c r="Q45" s="199"/>
      <c r="R45" s="200"/>
      <c r="S45" s="188" t="s">
        <v>65</v>
      </c>
      <c r="T45" s="188"/>
      <c r="U45" s="188"/>
      <c r="V45" s="188"/>
      <c r="W45" s="188"/>
      <c r="X45" s="188"/>
      <c r="Y45" s="188" t="s">
        <v>66</v>
      </c>
      <c r="Z45" s="188"/>
      <c r="AA45" s="188"/>
      <c r="AB45" s="188"/>
      <c r="AC45" s="188"/>
      <c r="AD45" s="188"/>
      <c r="AE45" s="238" t="s">
        <v>67</v>
      </c>
      <c r="AF45" s="199"/>
      <c r="AG45" s="199"/>
      <c r="AH45" s="199"/>
      <c r="AI45" s="199"/>
      <c r="AJ45" s="200"/>
      <c r="AK45" s="188" t="s">
        <v>763</v>
      </c>
      <c r="AL45" s="188"/>
      <c r="AM45" s="188"/>
      <c r="AN45" s="188"/>
      <c r="AO45" s="188"/>
      <c r="AP45" s="188"/>
      <c r="AQ45" s="188"/>
      <c r="AR45" s="188" t="s">
        <v>68</v>
      </c>
      <c r="AS45" s="188"/>
      <c r="AT45" s="188"/>
      <c r="AU45" s="188"/>
      <c r="AV45" s="188"/>
      <c r="AW45" s="238" t="s">
        <v>69</v>
      </c>
      <c r="AX45" s="199"/>
      <c r="AY45" s="199"/>
      <c r="AZ45" s="199"/>
      <c r="BA45" s="199"/>
      <c r="BB45" s="200"/>
      <c r="BC45" s="188" t="s">
        <v>84</v>
      </c>
      <c r="BD45" s="261"/>
      <c r="BE45" s="261"/>
      <c r="BF45" s="261"/>
      <c r="BG45" s="261"/>
      <c r="BH45" s="261"/>
      <c r="BI45" s="261"/>
      <c r="BJ45" s="261"/>
      <c r="BK45" s="52"/>
      <c r="BL45" s="17"/>
    </row>
    <row r="46" spans="2:64" ht="12" customHeight="1" x14ac:dyDescent="0.25">
      <c r="B46" s="16"/>
      <c r="C46" s="48"/>
      <c r="D46" s="232"/>
      <c r="E46" s="233"/>
      <c r="F46" s="233"/>
      <c r="G46" s="234"/>
      <c r="H46" s="232"/>
      <c r="I46" s="233"/>
      <c r="J46" s="233"/>
      <c r="K46" s="233"/>
      <c r="L46" s="233"/>
      <c r="M46" s="233"/>
      <c r="N46" s="234"/>
      <c r="O46" s="239"/>
      <c r="P46" s="201"/>
      <c r="Q46" s="201"/>
      <c r="R46" s="202"/>
      <c r="S46" s="188"/>
      <c r="T46" s="188"/>
      <c r="U46" s="188"/>
      <c r="V46" s="188"/>
      <c r="W46" s="188"/>
      <c r="X46" s="188"/>
      <c r="Y46" s="188"/>
      <c r="Z46" s="188"/>
      <c r="AA46" s="188"/>
      <c r="AB46" s="188"/>
      <c r="AC46" s="188"/>
      <c r="AD46" s="188"/>
      <c r="AE46" s="239"/>
      <c r="AF46" s="201"/>
      <c r="AG46" s="201"/>
      <c r="AH46" s="201"/>
      <c r="AI46" s="201"/>
      <c r="AJ46" s="202"/>
      <c r="AK46" s="188"/>
      <c r="AL46" s="188"/>
      <c r="AM46" s="188"/>
      <c r="AN46" s="188"/>
      <c r="AO46" s="188"/>
      <c r="AP46" s="188"/>
      <c r="AQ46" s="188"/>
      <c r="AR46" s="188"/>
      <c r="AS46" s="188"/>
      <c r="AT46" s="188"/>
      <c r="AU46" s="188"/>
      <c r="AV46" s="188"/>
      <c r="AW46" s="239"/>
      <c r="AX46" s="201"/>
      <c r="AY46" s="201"/>
      <c r="AZ46" s="201"/>
      <c r="BA46" s="201"/>
      <c r="BB46" s="202"/>
      <c r="BC46" s="261"/>
      <c r="BD46" s="261"/>
      <c r="BE46" s="261"/>
      <c r="BF46" s="261"/>
      <c r="BG46" s="261"/>
      <c r="BH46" s="261"/>
      <c r="BI46" s="261"/>
      <c r="BJ46" s="261"/>
      <c r="BK46" s="52"/>
      <c r="BL46" s="17"/>
    </row>
    <row r="47" spans="2:64" ht="12" customHeight="1" x14ac:dyDescent="0.25">
      <c r="B47" s="16"/>
      <c r="C47" s="48"/>
      <c r="D47" s="232"/>
      <c r="E47" s="233"/>
      <c r="F47" s="233"/>
      <c r="G47" s="234"/>
      <c r="H47" s="232"/>
      <c r="I47" s="233"/>
      <c r="J47" s="233"/>
      <c r="K47" s="233"/>
      <c r="L47" s="233"/>
      <c r="M47" s="233"/>
      <c r="N47" s="234"/>
      <c r="O47" s="239"/>
      <c r="P47" s="201"/>
      <c r="Q47" s="201"/>
      <c r="R47" s="202"/>
      <c r="S47" s="188"/>
      <c r="T47" s="188"/>
      <c r="U47" s="188"/>
      <c r="V47" s="188"/>
      <c r="W47" s="188"/>
      <c r="X47" s="188"/>
      <c r="Y47" s="188"/>
      <c r="Z47" s="188"/>
      <c r="AA47" s="188"/>
      <c r="AB47" s="188"/>
      <c r="AC47" s="188"/>
      <c r="AD47" s="188"/>
      <c r="AE47" s="239"/>
      <c r="AF47" s="201"/>
      <c r="AG47" s="201"/>
      <c r="AH47" s="201"/>
      <c r="AI47" s="201"/>
      <c r="AJ47" s="202"/>
      <c r="AK47" s="188"/>
      <c r="AL47" s="188"/>
      <c r="AM47" s="188"/>
      <c r="AN47" s="188"/>
      <c r="AO47" s="188"/>
      <c r="AP47" s="188"/>
      <c r="AQ47" s="188"/>
      <c r="AR47" s="188"/>
      <c r="AS47" s="188"/>
      <c r="AT47" s="188"/>
      <c r="AU47" s="188"/>
      <c r="AV47" s="188"/>
      <c r="AW47" s="239"/>
      <c r="AX47" s="201"/>
      <c r="AY47" s="201"/>
      <c r="AZ47" s="201"/>
      <c r="BA47" s="201"/>
      <c r="BB47" s="202"/>
      <c r="BC47" s="261"/>
      <c r="BD47" s="261"/>
      <c r="BE47" s="261"/>
      <c r="BF47" s="261"/>
      <c r="BG47" s="261"/>
      <c r="BH47" s="261"/>
      <c r="BI47" s="261"/>
      <c r="BJ47" s="261"/>
      <c r="BK47" s="52"/>
      <c r="BL47" s="17"/>
    </row>
    <row r="48" spans="2:64" ht="12" customHeight="1" x14ac:dyDescent="0.25">
      <c r="B48" s="16"/>
      <c r="C48" s="48"/>
      <c r="D48" s="235"/>
      <c r="E48" s="236"/>
      <c r="F48" s="236"/>
      <c r="G48" s="237"/>
      <c r="H48" s="235"/>
      <c r="I48" s="236"/>
      <c r="J48" s="236"/>
      <c r="K48" s="236"/>
      <c r="L48" s="236"/>
      <c r="M48" s="236"/>
      <c r="N48" s="237"/>
      <c r="O48" s="240"/>
      <c r="P48" s="203"/>
      <c r="Q48" s="203"/>
      <c r="R48" s="204"/>
      <c r="S48" s="188"/>
      <c r="T48" s="188"/>
      <c r="U48" s="188"/>
      <c r="V48" s="188"/>
      <c r="W48" s="188"/>
      <c r="X48" s="188"/>
      <c r="Y48" s="188"/>
      <c r="Z48" s="188"/>
      <c r="AA48" s="188"/>
      <c r="AB48" s="188"/>
      <c r="AC48" s="188"/>
      <c r="AD48" s="188"/>
      <c r="AE48" s="240"/>
      <c r="AF48" s="203"/>
      <c r="AG48" s="203"/>
      <c r="AH48" s="203"/>
      <c r="AI48" s="203"/>
      <c r="AJ48" s="204"/>
      <c r="AK48" s="188"/>
      <c r="AL48" s="188"/>
      <c r="AM48" s="188"/>
      <c r="AN48" s="188"/>
      <c r="AO48" s="188"/>
      <c r="AP48" s="188"/>
      <c r="AQ48" s="188"/>
      <c r="AR48" s="188"/>
      <c r="AS48" s="188"/>
      <c r="AT48" s="188"/>
      <c r="AU48" s="188"/>
      <c r="AV48" s="188"/>
      <c r="AW48" s="240"/>
      <c r="AX48" s="203"/>
      <c r="AY48" s="203"/>
      <c r="AZ48" s="203"/>
      <c r="BA48" s="203"/>
      <c r="BB48" s="204"/>
      <c r="BC48" s="261"/>
      <c r="BD48" s="261"/>
      <c r="BE48" s="261"/>
      <c r="BF48" s="261"/>
      <c r="BG48" s="261"/>
      <c r="BH48" s="261"/>
      <c r="BI48" s="261"/>
      <c r="BJ48" s="261"/>
      <c r="BK48" s="52"/>
      <c r="BL48" s="17"/>
    </row>
    <row r="49" spans="2:66" ht="12" customHeight="1" x14ac:dyDescent="0.25">
      <c r="B49" s="16"/>
      <c r="C49" s="48"/>
      <c r="D49" s="187" t="s">
        <v>85</v>
      </c>
      <c r="E49" s="187"/>
      <c r="F49" s="187"/>
      <c r="G49" s="187"/>
      <c r="H49" s="149" t="s">
        <v>72</v>
      </c>
      <c r="I49" s="150"/>
      <c r="J49" s="150"/>
      <c r="K49" s="150"/>
      <c r="L49" s="150"/>
      <c r="M49" s="150"/>
      <c r="N49" s="151"/>
      <c r="O49" s="241"/>
      <c r="P49" s="241"/>
      <c r="Q49" s="241"/>
      <c r="R49" s="241"/>
      <c r="S49" s="268"/>
      <c r="T49" s="268"/>
      <c r="U49" s="268"/>
      <c r="V49" s="268"/>
      <c r="W49" s="268"/>
      <c r="X49" s="268"/>
      <c r="Y49" s="152"/>
      <c r="Z49" s="153"/>
      <c r="AA49" s="153"/>
      <c r="AB49" s="153"/>
      <c r="AC49" s="153"/>
      <c r="AD49" s="154"/>
      <c r="AE49" s="152"/>
      <c r="AF49" s="153"/>
      <c r="AG49" s="153"/>
      <c r="AH49" s="153"/>
      <c r="AI49" s="153"/>
      <c r="AJ49" s="154"/>
      <c r="AK49" s="152"/>
      <c r="AL49" s="153"/>
      <c r="AM49" s="153"/>
      <c r="AN49" s="153"/>
      <c r="AO49" s="153"/>
      <c r="AP49" s="153"/>
      <c r="AQ49" s="153"/>
      <c r="AR49" s="242">
        <f t="shared" ref="AR49" si="8">SUM(S49:AQ49)</f>
        <v>0</v>
      </c>
      <c r="AS49" s="242"/>
      <c r="AT49" s="242"/>
      <c r="AU49" s="242"/>
      <c r="AV49" s="242"/>
      <c r="AW49" s="189" cm="1">
        <f t="array" ref="AW49">_xlfn.XLOOKUP($D$49&amp;$H$49&amp;O49&amp;"Oui",Liste!$K$9:$K$60&amp;Liste!$L$9:$L$60&amp;Liste!$M$9:$M$60&amp;Liste!$N$9:$N$60,Liste!$O$9:$O$60,0,0,1)</f>
        <v>5.0999999999999996</v>
      </c>
      <c r="AX49" s="190"/>
      <c r="AY49" s="190"/>
      <c r="AZ49" s="190"/>
      <c r="BA49" s="190"/>
      <c r="BB49" s="191"/>
      <c r="BC49" s="260">
        <f t="shared" ref="BC49" si="9">AR49*AW49</f>
        <v>0</v>
      </c>
      <c r="BD49" s="260"/>
      <c r="BE49" s="260"/>
      <c r="BF49" s="260"/>
      <c r="BG49" s="260"/>
      <c r="BH49" s="260"/>
      <c r="BI49" s="260"/>
      <c r="BJ49" s="260"/>
      <c r="BK49" s="52"/>
      <c r="BL49" s="17"/>
    </row>
    <row r="50" spans="2:66" ht="12" customHeight="1" x14ac:dyDescent="0.25">
      <c r="B50" s="16"/>
      <c r="C50" s="48"/>
      <c r="D50" s="187"/>
      <c r="E50" s="187"/>
      <c r="F50" s="187"/>
      <c r="G50" s="187"/>
      <c r="H50" s="149" t="s">
        <v>73</v>
      </c>
      <c r="I50" s="150"/>
      <c r="J50" s="150"/>
      <c r="K50" s="150"/>
      <c r="L50" s="150"/>
      <c r="M50" s="150"/>
      <c r="N50" s="151"/>
      <c r="O50" s="241"/>
      <c r="P50" s="241"/>
      <c r="Q50" s="241"/>
      <c r="R50" s="241"/>
      <c r="S50" s="152"/>
      <c r="T50" s="153"/>
      <c r="U50" s="153"/>
      <c r="V50" s="153"/>
      <c r="W50" s="153"/>
      <c r="X50" s="154"/>
      <c r="Y50" s="152"/>
      <c r="Z50" s="153"/>
      <c r="AA50" s="153"/>
      <c r="AB50" s="153"/>
      <c r="AC50" s="153"/>
      <c r="AD50" s="154"/>
      <c r="AE50" s="152"/>
      <c r="AF50" s="153"/>
      <c r="AG50" s="153"/>
      <c r="AH50" s="153"/>
      <c r="AI50" s="153"/>
      <c r="AJ50" s="154"/>
      <c r="AK50" s="152"/>
      <c r="AL50" s="153"/>
      <c r="AM50" s="153"/>
      <c r="AN50" s="153"/>
      <c r="AO50" s="153"/>
      <c r="AP50" s="153"/>
      <c r="AQ50" s="154"/>
      <c r="AR50" s="242">
        <f t="shared" ref="AR50" si="10">SUM(S50:AQ50)</f>
        <v>0</v>
      </c>
      <c r="AS50" s="242"/>
      <c r="AT50" s="242"/>
      <c r="AU50" s="242"/>
      <c r="AV50" s="242"/>
      <c r="AW50" s="189" cm="1">
        <f t="array" ref="AW50">_xlfn.XLOOKUP($D$49&amp;$H$50&amp;O50&amp;"Oui",Liste!$K$9:$K$60&amp;Liste!$L$9:$L$60&amp;Liste!$M$9:$M$60&amp;Liste!$N$9:$N$60,Liste!$O$9:$O$60,0,0,1)</f>
        <v>5.0999999999999996</v>
      </c>
      <c r="AX50" s="190"/>
      <c r="AY50" s="190"/>
      <c r="AZ50" s="190"/>
      <c r="BA50" s="190"/>
      <c r="BB50" s="191"/>
      <c r="BC50" s="260">
        <f t="shared" ref="BC50" si="11">AR50*AW50</f>
        <v>0</v>
      </c>
      <c r="BD50" s="260"/>
      <c r="BE50" s="260"/>
      <c r="BF50" s="260"/>
      <c r="BG50" s="260"/>
      <c r="BH50" s="260"/>
      <c r="BI50" s="260"/>
      <c r="BJ50" s="260"/>
      <c r="BK50" s="52"/>
      <c r="BL50" s="17"/>
    </row>
    <row r="51" spans="2:66" ht="12" customHeight="1" x14ac:dyDescent="0.25">
      <c r="B51" s="16"/>
      <c r="C51" s="48"/>
      <c r="D51" s="91"/>
      <c r="E51" s="91"/>
      <c r="F51" s="91"/>
      <c r="G51" s="91"/>
      <c r="H51" s="91"/>
      <c r="I51" s="91"/>
      <c r="J51" s="91"/>
      <c r="K51" s="91"/>
      <c r="L51" s="91"/>
      <c r="M51" s="91"/>
      <c r="S51" s="91"/>
      <c r="T51" s="91"/>
      <c r="U51" s="91"/>
      <c r="V51" s="91"/>
      <c r="W51" s="91"/>
      <c r="X51" s="91"/>
      <c r="AE51" s="91"/>
      <c r="AF51" s="91"/>
      <c r="AG51" s="91"/>
      <c r="AH51" s="91"/>
      <c r="AI51" s="91"/>
      <c r="AJ51" s="91"/>
      <c r="AK51" s="91"/>
      <c r="AL51" s="91"/>
      <c r="AM51" s="91"/>
      <c r="AN51" s="91"/>
      <c r="AO51" s="91"/>
      <c r="AP51" s="91"/>
      <c r="AQ51" s="91"/>
      <c r="AW51" s="91"/>
      <c r="AX51" s="91"/>
      <c r="AY51" s="91"/>
      <c r="AZ51" s="91"/>
      <c r="BA51" s="91"/>
      <c r="BB51" s="91"/>
      <c r="BC51" s="102"/>
      <c r="BD51" s="102"/>
      <c r="BE51" s="102"/>
      <c r="BF51" s="102"/>
      <c r="BG51" s="102"/>
      <c r="BH51" s="92"/>
      <c r="BI51" s="92"/>
      <c r="BJ51" s="92"/>
      <c r="BK51" s="52"/>
      <c r="BL51" s="17"/>
    </row>
    <row r="52" spans="2:66" ht="12" customHeight="1" x14ac:dyDescent="0.25">
      <c r="B52" s="16"/>
      <c r="C52" s="48"/>
      <c r="D52" s="91"/>
      <c r="E52" s="91"/>
      <c r="F52" s="91"/>
      <c r="G52" s="91"/>
      <c r="H52" s="91"/>
      <c r="I52" s="91"/>
      <c r="J52" s="91"/>
      <c r="K52" s="91"/>
      <c r="L52" s="91"/>
      <c r="M52" s="91"/>
      <c r="S52" s="91"/>
      <c r="T52" s="91"/>
      <c r="U52" s="91"/>
      <c r="V52" s="91"/>
      <c r="W52" s="91"/>
      <c r="AP52" s="13"/>
      <c r="AW52" s="91"/>
      <c r="AX52" s="91"/>
      <c r="AY52" s="91"/>
      <c r="AZ52" s="91"/>
      <c r="BA52" s="91"/>
      <c r="BB52" s="102" t="s">
        <v>78</v>
      </c>
      <c r="BC52" s="262">
        <f>SUM(BC49:BJ50)</f>
        <v>0</v>
      </c>
      <c r="BD52" s="262"/>
      <c r="BE52" s="262"/>
      <c r="BF52" s="262"/>
      <c r="BG52" s="262"/>
      <c r="BH52" s="262"/>
      <c r="BI52" s="262"/>
      <c r="BJ52" s="262"/>
      <c r="BK52" s="52"/>
      <c r="BL52" s="17"/>
    </row>
    <row r="53" spans="2:66" ht="12" customHeight="1" x14ac:dyDescent="0.25">
      <c r="B53" s="16"/>
      <c r="C53" s="48"/>
      <c r="D53" s="91"/>
      <c r="E53" s="91"/>
      <c r="F53" s="91"/>
      <c r="G53" s="91"/>
      <c r="H53" s="91"/>
      <c r="I53" s="91"/>
      <c r="J53" s="91"/>
      <c r="K53" s="91"/>
      <c r="L53" s="91"/>
      <c r="M53" s="91"/>
      <c r="S53" s="91"/>
      <c r="T53" s="91"/>
      <c r="U53" s="91"/>
      <c r="V53" s="91"/>
      <c r="W53" s="91"/>
      <c r="AP53" s="13"/>
      <c r="AW53" s="91"/>
      <c r="AX53" s="91"/>
      <c r="AY53" s="91"/>
      <c r="AZ53" s="91"/>
      <c r="BA53" s="91"/>
      <c r="BB53" s="102"/>
      <c r="BC53" s="263" t="s">
        <v>86</v>
      </c>
      <c r="BD53" s="263"/>
      <c r="BE53" s="263"/>
      <c r="BF53" s="263"/>
      <c r="BG53" s="263"/>
      <c r="BH53" s="263"/>
      <c r="BI53" s="263"/>
      <c r="BJ53" s="263"/>
      <c r="BK53" s="52"/>
      <c r="BL53" s="17"/>
    </row>
    <row r="54" spans="2:66" ht="12" customHeight="1" x14ac:dyDescent="0.25">
      <c r="B54" s="16"/>
      <c r="C54" s="55"/>
      <c r="D54" s="56"/>
      <c r="E54" s="53"/>
      <c r="F54" s="53"/>
      <c r="G54" s="53"/>
      <c r="H54" s="53"/>
      <c r="I54" s="53"/>
      <c r="J54" s="53"/>
      <c r="K54" s="53"/>
      <c r="L54" s="53"/>
      <c r="M54" s="53"/>
      <c r="N54" s="53"/>
      <c r="O54" s="53"/>
      <c r="P54" s="53"/>
      <c r="Q54" s="53"/>
      <c r="R54" s="53"/>
      <c r="S54" s="53"/>
      <c r="T54" s="53"/>
      <c r="U54" s="53"/>
      <c r="V54" s="53"/>
      <c r="W54" s="53"/>
      <c r="X54" s="53"/>
      <c r="Y54" s="53"/>
      <c r="Z54" s="53"/>
      <c r="AA54" s="53"/>
      <c r="AB54" s="53"/>
      <c r="AC54" s="53"/>
      <c r="AD54" s="53"/>
      <c r="AE54" s="53"/>
      <c r="AF54" s="53"/>
      <c r="AG54" s="53"/>
      <c r="AH54" s="53"/>
      <c r="AI54" s="53"/>
      <c r="AJ54" s="53"/>
      <c r="AK54" s="53"/>
      <c r="AL54" s="53"/>
      <c r="AM54" s="53"/>
      <c r="AN54" s="53"/>
      <c r="AO54" s="53"/>
      <c r="AP54" s="53"/>
      <c r="AQ54" s="53"/>
      <c r="AR54" s="53"/>
      <c r="AS54" s="53"/>
      <c r="AT54" s="53"/>
      <c r="AU54" s="53"/>
      <c r="AV54" s="53"/>
      <c r="AW54" s="53"/>
      <c r="AX54" s="53"/>
      <c r="AY54" s="53"/>
      <c r="AZ54" s="53"/>
      <c r="BA54" s="53"/>
      <c r="BB54" s="53"/>
      <c r="BC54" s="53"/>
      <c r="BD54" s="53"/>
      <c r="BE54" s="53"/>
      <c r="BF54" s="53"/>
      <c r="BG54" s="53"/>
      <c r="BH54" s="53"/>
      <c r="BI54" s="53"/>
      <c r="BJ54" s="53"/>
      <c r="BK54" s="54"/>
      <c r="BL54" s="17"/>
    </row>
    <row r="55" spans="2:66" ht="12" customHeight="1" x14ac:dyDescent="0.25">
      <c r="B55" s="16"/>
      <c r="C55" s="28"/>
      <c r="D55" s="8"/>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8"/>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17"/>
    </row>
    <row r="56" spans="2:66" ht="12" customHeight="1" x14ac:dyDescent="0.25">
      <c r="B56" s="16"/>
      <c r="C56" s="9" t="s">
        <v>87</v>
      </c>
      <c r="D56" s="10"/>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2"/>
      <c r="BL56" s="17"/>
      <c r="BN56" s="34"/>
    </row>
    <row r="57" spans="2:66" ht="12" customHeight="1" x14ac:dyDescent="0.25">
      <c r="B57" s="16"/>
      <c r="C57" s="48"/>
      <c r="D57" s="91" t="s">
        <v>88</v>
      </c>
      <c r="F57" s="8"/>
      <c r="G57" s="8"/>
      <c r="H57" s="8"/>
      <c r="I57" s="8"/>
      <c r="J57" s="8"/>
      <c r="K57" s="8"/>
      <c r="L57" s="8"/>
      <c r="M57" s="8"/>
      <c r="N57" s="8"/>
      <c r="O57" s="8"/>
      <c r="P57" s="8"/>
      <c r="Q57" s="8"/>
      <c r="R57" s="8"/>
      <c r="S57" s="8"/>
      <c r="T57" s="8"/>
      <c r="U57" s="8"/>
      <c r="V57" s="8"/>
      <c r="W57" s="8"/>
      <c r="X57" s="8"/>
      <c r="AD57" s="8"/>
      <c r="AE57" s="8"/>
      <c r="AI57" s="258"/>
      <c r="AJ57" s="258"/>
      <c r="AK57" s="258"/>
      <c r="AL57" s="258"/>
      <c r="AM57" s="8"/>
      <c r="AN57" s="8"/>
      <c r="AO57" s="8"/>
      <c r="AP57" s="8"/>
      <c r="AQ57" s="8"/>
      <c r="AR57" s="8"/>
      <c r="AS57" s="8"/>
      <c r="AT57" s="8"/>
      <c r="AU57" s="8"/>
      <c r="AV57" s="8"/>
      <c r="AW57" s="8"/>
      <c r="AX57" s="8"/>
      <c r="AY57" s="8"/>
      <c r="AZ57" s="8"/>
      <c r="BA57" s="8"/>
      <c r="BB57" s="8"/>
      <c r="BC57" s="8"/>
      <c r="BD57" s="8"/>
      <c r="BE57" s="8"/>
      <c r="BF57" s="8"/>
      <c r="BG57" s="8"/>
      <c r="BH57" s="8"/>
      <c r="BI57" s="8"/>
      <c r="BJ57" s="8"/>
      <c r="BK57" s="49"/>
      <c r="BL57" s="17"/>
      <c r="BN57" s="34"/>
    </row>
    <row r="58" spans="2:66" ht="12" customHeight="1" x14ac:dyDescent="0.25">
      <c r="B58" s="16"/>
      <c r="C58" s="48"/>
      <c r="D58" s="91"/>
      <c r="E58" t="str">
        <f>"Veuillez indiquer les quantités de bacs et de pièces pour les services ci-dessous pour le trimestre "&amp;'1. Identité du requérant'!AD35&amp;" de l'année "&amp;'1. Identité du requérant'!E35&amp;" :"</f>
        <v>Veuillez indiquer les quantités de bacs et de pièces pour les services ci-dessous pour le trimestre  de l'année  :</v>
      </c>
      <c r="F58" s="91"/>
      <c r="G58" s="91"/>
      <c r="H58" s="91"/>
      <c r="I58" s="91"/>
      <c r="J58" s="91"/>
      <c r="K58" s="91"/>
      <c r="L58" s="91"/>
      <c r="M58" s="91"/>
      <c r="N58" s="91"/>
      <c r="O58" s="91"/>
      <c r="P58" s="91"/>
      <c r="Q58" s="91"/>
      <c r="R58" s="91"/>
      <c r="S58" s="91"/>
      <c r="T58" s="91"/>
      <c r="U58" s="91"/>
      <c r="V58" s="91"/>
      <c r="W58" s="91"/>
      <c r="X58" s="91"/>
      <c r="Y58" s="91"/>
      <c r="Z58" s="91"/>
      <c r="AA58" s="91"/>
      <c r="AB58" s="91"/>
      <c r="AC58" s="91"/>
      <c r="AD58" s="91"/>
      <c r="AJ58" s="91"/>
      <c r="AK58" s="91"/>
      <c r="AL58" s="91"/>
      <c r="AM58" s="91"/>
      <c r="AN58" s="91"/>
      <c r="AO58" s="91"/>
      <c r="AP58" s="91"/>
      <c r="AQ58" s="91"/>
      <c r="AR58" s="91"/>
      <c r="AS58" s="91"/>
      <c r="AT58" s="91"/>
      <c r="AU58" s="91"/>
      <c r="AV58" s="91"/>
      <c r="AW58" s="91"/>
      <c r="AX58" s="91"/>
      <c r="AY58" s="91"/>
      <c r="AZ58" s="91"/>
      <c r="BA58" s="91"/>
      <c r="BB58" s="91"/>
      <c r="BC58" s="91"/>
      <c r="BD58" s="91"/>
      <c r="BE58" s="91"/>
      <c r="BF58" s="91"/>
      <c r="BG58" s="91"/>
      <c r="BH58" s="91"/>
      <c r="BI58" s="91"/>
      <c r="BJ58" s="91"/>
      <c r="BK58" s="49"/>
      <c r="BL58" s="17"/>
      <c r="BN58" s="34"/>
    </row>
    <row r="59" spans="2:66" ht="12" customHeight="1" x14ac:dyDescent="0.25">
      <c r="B59" s="16"/>
      <c r="C59" s="48"/>
      <c r="D59" s="91"/>
      <c r="F59" s="91"/>
      <c r="G59" s="91"/>
      <c r="H59" s="91"/>
      <c r="I59" s="91"/>
      <c r="J59" s="91"/>
      <c r="K59" s="91"/>
      <c r="L59" s="91"/>
      <c r="M59" s="91"/>
      <c r="N59" s="91"/>
      <c r="O59" s="91"/>
      <c r="P59" s="91"/>
      <c r="Q59" s="91"/>
      <c r="R59" s="91"/>
      <c r="S59" s="91"/>
      <c r="T59" s="91"/>
      <c r="U59" s="91"/>
      <c r="V59" s="91"/>
      <c r="W59" s="91"/>
      <c r="X59" s="91"/>
      <c r="Y59" s="91"/>
      <c r="Z59" s="91"/>
      <c r="AA59" s="91"/>
      <c r="AB59" s="91"/>
      <c r="AC59" s="91"/>
      <c r="AD59" s="91"/>
      <c r="AJ59" s="91"/>
      <c r="AK59" s="91"/>
      <c r="AL59" s="91"/>
      <c r="AM59" s="91"/>
      <c r="AN59" s="91"/>
      <c r="AO59" s="91"/>
      <c r="AP59" s="91"/>
      <c r="AQ59" s="91"/>
      <c r="AR59" s="91"/>
      <c r="AS59" s="91"/>
      <c r="AT59" s="91"/>
      <c r="AU59" s="91"/>
      <c r="AV59" s="91"/>
      <c r="AW59" s="91"/>
      <c r="AX59" s="91"/>
      <c r="AY59" s="91"/>
      <c r="AZ59" s="91"/>
      <c r="BA59" s="91"/>
      <c r="BB59" s="91"/>
      <c r="BC59" s="91"/>
      <c r="BD59" s="91"/>
      <c r="BE59" s="91"/>
      <c r="BF59" s="91"/>
      <c r="BG59" s="91"/>
      <c r="BH59" s="91"/>
      <c r="BI59" s="91"/>
      <c r="BJ59" s="91"/>
      <c r="BK59" s="49"/>
      <c r="BL59" s="17"/>
      <c r="BN59" s="34"/>
    </row>
    <row r="60" spans="2:66" ht="12" customHeight="1" x14ac:dyDescent="0.25">
      <c r="B60" s="16"/>
      <c r="C60" s="48"/>
      <c r="D60" s="91"/>
      <c r="E60" s="91"/>
      <c r="F60" s="91"/>
      <c r="G60" s="91"/>
      <c r="H60" s="91"/>
      <c r="I60" s="91"/>
      <c r="J60" s="91"/>
      <c r="K60" s="91"/>
      <c r="L60" s="91"/>
      <c r="M60" s="91"/>
      <c r="N60" s="91"/>
      <c r="O60" s="91"/>
      <c r="P60" s="91"/>
      <c r="Q60" s="91"/>
      <c r="R60" s="91"/>
      <c r="S60" s="91"/>
      <c r="T60" s="91"/>
      <c r="U60" s="91"/>
      <c r="V60" s="91"/>
      <c r="W60" s="227" t="s">
        <v>89</v>
      </c>
      <c r="X60" s="227"/>
      <c r="Y60" s="227"/>
      <c r="Z60" s="227"/>
      <c r="AA60" s="227"/>
      <c r="AB60" s="227"/>
      <c r="AC60" s="227"/>
      <c r="AD60" s="227"/>
      <c r="AE60" s="227"/>
      <c r="AF60" s="227"/>
      <c r="AG60" s="227"/>
      <c r="AH60" s="227"/>
      <c r="AI60" s="228"/>
      <c r="AJ60" s="225" t="s">
        <v>90</v>
      </c>
      <c r="AK60" s="226"/>
      <c r="AL60" s="226"/>
      <c r="AM60" s="226"/>
      <c r="AN60" s="226"/>
      <c r="AO60" s="226"/>
      <c r="AP60" s="226"/>
      <c r="AQ60" s="111" t="s">
        <v>76</v>
      </c>
      <c r="AR60" s="56"/>
      <c r="AS60" s="56"/>
      <c r="AT60" s="56"/>
      <c r="AU60" s="56"/>
      <c r="AV60" s="56"/>
      <c r="AW60" s="91"/>
      <c r="AX60" s="91"/>
      <c r="AY60" s="91"/>
      <c r="AZ60" s="91"/>
      <c r="BA60" s="91"/>
      <c r="BB60" s="91"/>
      <c r="BC60" s="91"/>
      <c r="BD60" s="91"/>
      <c r="BE60" s="91"/>
      <c r="BF60" s="91"/>
      <c r="BG60" s="91"/>
      <c r="BH60" s="91"/>
      <c r="BI60" s="91"/>
      <c r="BJ60" s="91"/>
      <c r="BK60" s="49"/>
      <c r="BL60" s="17"/>
    </row>
    <row r="61" spans="2:66" s="4" customFormat="1" x14ac:dyDescent="0.25">
      <c r="B61" s="46"/>
      <c r="C61" s="57"/>
      <c r="D61" s="103"/>
      <c r="E61" s="216" t="s">
        <v>63</v>
      </c>
      <c r="F61" s="217"/>
      <c r="G61" s="217"/>
      <c r="H61" s="217"/>
      <c r="I61" s="217"/>
      <c r="J61" s="217"/>
      <c r="K61" s="216" t="s">
        <v>64</v>
      </c>
      <c r="L61" s="217"/>
      <c r="M61" s="217"/>
      <c r="N61" s="217"/>
      <c r="O61" s="217"/>
      <c r="P61" s="217"/>
      <c r="Q61" s="217"/>
      <c r="R61" s="222"/>
      <c r="S61" s="216" t="s">
        <v>83</v>
      </c>
      <c r="T61" s="217"/>
      <c r="U61" s="217"/>
      <c r="V61" s="222"/>
      <c r="W61" s="207" t="s">
        <v>91</v>
      </c>
      <c r="X61" s="208"/>
      <c r="Y61" s="208"/>
      <c r="Z61" s="208"/>
      <c r="AA61" s="208"/>
      <c r="AB61" s="208"/>
      <c r="AC61" s="215"/>
      <c r="AD61" s="207" t="s">
        <v>92</v>
      </c>
      <c r="AE61" s="208"/>
      <c r="AF61" s="208"/>
      <c r="AG61" s="208"/>
      <c r="AH61" s="208"/>
      <c r="AI61" s="208"/>
      <c r="AJ61" s="209" t="s">
        <v>93</v>
      </c>
      <c r="AK61" s="210"/>
      <c r="AL61" s="210"/>
      <c r="AM61" s="210"/>
      <c r="AN61" s="210"/>
      <c r="AO61" s="210"/>
      <c r="AP61" s="210"/>
      <c r="AQ61" s="213"/>
      <c r="AR61" s="199" t="s">
        <v>68</v>
      </c>
      <c r="AS61" s="199"/>
      <c r="AT61" s="199"/>
      <c r="AU61" s="199"/>
      <c r="AV61" s="200"/>
      <c r="AW61" s="238" t="s">
        <v>69</v>
      </c>
      <c r="AX61" s="199"/>
      <c r="AY61" s="199"/>
      <c r="AZ61" s="199"/>
      <c r="BA61" s="199"/>
      <c r="BB61" s="200"/>
      <c r="BC61" s="238" t="s">
        <v>70</v>
      </c>
      <c r="BD61" s="199"/>
      <c r="BE61" s="199"/>
      <c r="BF61" s="199"/>
      <c r="BG61" s="199"/>
      <c r="BH61" s="199"/>
      <c r="BI61" s="199"/>
      <c r="BJ61" s="200"/>
      <c r="BK61" s="58"/>
      <c r="BL61" s="47"/>
    </row>
    <row r="62" spans="2:66" s="4" customFormat="1" x14ac:dyDescent="0.25">
      <c r="B62" s="46"/>
      <c r="C62" s="57"/>
      <c r="D62" s="103"/>
      <c r="E62" s="218"/>
      <c r="F62" s="219"/>
      <c r="G62" s="219"/>
      <c r="H62" s="219"/>
      <c r="I62" s="219"/>
      <c r="J62" s="219"/>
      <c r="K62" s="218"/>
      <c r="L62" s="219"/>
      <c r="M62" s="219"/>
      <c r="N62" s="219"/>
      <c r="O62" s="219"/>
      <c r="P62" s="219"/>
      <c r="Q62" s="219"/>
      <c r="R62" s="223"/>
      <c r="S62" s="218"/>
      <c r="T62" s="219"/>
      <c r="U62" s="219"/>
      <c r="V62" s="223"/>
      <c r="W62" s="209"/>
      <c r="X62" s="210"/>
      <c r="Y62" s="210"/>
      <c r="Z62" s="210"/>
      <c r="AA62" s="210"/>
      <c r="AB62" s="210"/>
      <c r="AC62" s="213"/>
      <c r="AD62" s="209"/>
      <c r="AE62" s="210"/>
      <c r="AF62" s="210"/>
      <c r="AG62" s="210"/>
      <c r="AH62" s="210"/>
      <c r="AI62" s="210"/>
      <c r="AJ62" s="209"/>
      <c r="AK62" s="210"/>
      <c r="AL62" s="210"/>
      <c r="AM62" s="210"/>
      <c r="AN62" s="210"/>
      <c r="AO62" s="210"/>
      <c r="AP62" s="210"/>
      <c r="AQ62" s="213"/>
      <c r="AR62" s="201"/>
      <c r="AS62" s="201"/>
      <c r="AT62" s="201"/>
      <c r="AU62" s="201"/>
      <c r="AV62" s="202"/>
      <c r="AW62" s="239"/>
      <c r="AX62" s="201"/>
      <c r="AY62" s="201"/>
      <c r="AZ62" s="201"/>
      <c r="BA62" s="201"/>
      <c r="BB62" s="202"/>
      <c r="BC62" s="239"/>
      <c r="BD62" s="201"/>
      <c r="BE62" s="201"/>
      <c r="BF62" s="201"/>
      <c r="BG62" s="201"/>
      <c r="BH62" s="201"/>
      <c r="BI62" s="201"/>
      <c r="BJ62" s="202"/>
      <c r="BK62" s="58"/>
      <c r="BL62" s="47"/>
    </row>
    <row r="63" spans="2:66" s="4" customFormat="1" x14ac:dyDescent="0.25">
      <c r="B63" s="46"/>
      <c r="C63" s="57"/>
      <c r="D63" s="103"/>
      <c r="E63" s="218"/>
      <c r="F63" s="219"/>
      <c r="G63" s="219"/>
      <c r="H63" s="219"/>
      <c r="I63" s="219"/>
      <c r="J63" s="219"/>
      <c r="K63" s="218"/>
      <c r="L63" s="219"/>
      <c r="M63" s="219"/>
      <c r="N63" s="219"/>
      <c r="O63" s="219"/>
      <c r="P63" s="219"/>
      <c r="Q63" s="219"/>
      <c r="R63" s="223"/>
      <c r="S63" s="218"/>
      <c r="T63" s="219"/>
      <c r="U63" s="219"/>
      <c r="V63" s="223"/>
      <c r="W63" s="209"/>
      <c r="X63" s="210"/>
      <c r="Y63" s="210"/>
      <c r="Z63" s="210"/>
      <c r="AA63" s="210"/>
      <c r="AB63" s="210"/>
      <c r="AC63" s="213"/>
      <c r="AD63" s="209"/>
      <c r="AE63" s="210"/>
      <c r="AF63" s="210"/>
      <c r="AG63" s="210"/>
      <c r="AH63" s="210"/>
      <c r="AI63" s="210"/>
      <c r="AJ63" s="209"/>
      <c r="AK63" s="210"/>
      <c r="AL63" s="210"/>
      <c r="AM63" s="210"/>
      <c r="AN63" s="210"/>
      <c r="AO63" s="210"/>
      <c r="AP63" s="210"/>
      <c r="AQ63" s="213"/>
      <c r="AR63" s="201"/>
      <c r="AS63" s="201"/>
      <c r="AT63" s="201"/>
      <c r="AU63" s="201"/>
      <c r="AV63" s="202"/>
      <c r="AW63" s="239"/>
      <c r="AX63" s="201"/>
      <c r="AY63" s="201"/>
      <c r="AZ63" s="201"/>
      <c r="BA63" s="201"/>
      <c r="BB63" s="202"/>
      <c r="BC63" s="239"/>
      <c r="BD63" s="201"/>
      <c r="BE63" s="201"/>
      <c r="BF63" s="201"/>
      <c r="BG63" s="201"/>
      <c r="BH63" s="201"/>
      <c r="BI63" s="201"/>
      <c r="BJ63" s="202"/>
      <c r="BK63" s="58"/>
      <c r="BL63" s="47"/>
    </row>
    <row r="64" spans="2:66" s="4" customFormat="1" x14ac:dyDescent="0.25">
      <c r="B64" s="46"/>
      <c r="C64" s="57"/>
      <c r="D64" s="103"/>
      <c r="E64" s="220"/>
      <c r="F64" s="221"/>
      <c r="G64" s="221"/>
      <c r="H64" s="221"/>
      <c r="I64" s="221"/>
      <c r="J64" s="221"/>
      <c r="K64" s="220"/>
      <c r="L64" s="221"/>
      <c r="M64" s="221"/>
      <c r="N64" s="221"/>
      <c r="O64" s="221"/>
      <c r="P64" s="221"/>
      <c r="Q64" s="221"/>
      <c r="R64" s="224"/>
      <c r="S64" s="220"/>
      <c r="T64" s="221"/>
      <c r="U64" s="221"/>
      <c r="V64" s="224"/>
      <c r="W64" s="211"/>
      <c r="X64" s="212"/>
      <c r="Y64" s="212"/>
      <c r="Z64" s="212"/>
      <c r="AA64" s="212"/>
      <c r="AB64" s="212"/>
      <c r="AC64" s="214"/>
      <c r="AD64" s="211"/>
      <c r="AE64" s="212"/>
      <c r="AF64" s="212"/>
      <c r="AG64" s="212"/>
      <c r="AH64" s="212"/>
      <c r="AI64" s="212"/>
      <c r="AJ64" s="211"/>
      <c r="AK64" s="212"/>
      <c r="AL64" s="212"/>
      <c r="AM64" s="212"/>
      <c r="AN64" s="212"/>
      <c r="AO64" s="212"/>
      <c r="AP64" s="212"/>
      <c r="AQ64" s="214"/>
      <c r="AR64" s="203"/>
      <c r="AS64" s="203"/>
      <c r="AT64" s="203"/>
      <c r="AU64" s="203"/>
      <c r="AV64" s="204"/>
      <c r="AW64" s="240"/>
      <c r="AX64" s="203"/>
      <c r="AY64" s="203"/>
      <c r="AZ64" s="203"/>
      <c r="BA64" s="203"/>
      <c r="BB64" s="204"/>
      <c r="BC64" s="240"/>
      <c r="BD64" s="203"/>
      <c r="BE64" s="203"/>
      <c r="BF64" s="203"/>
      <c r="BG64" s="203"/>
      <c r="BH64" s="203"/>
      <c r="BI64" s="203"/>
      <c r="BJ64" s="204"/>
      <c r="BK64" s="58"/>
      <c r="BL64" s="47"/>
    </row>
    <row r="65" spans="2:64" ht="12" customHeight="1" x14ac:dyDescent="0.25">
      <c r="B65" s="16"/>
      <c r="C65" s="48"/>
      <c r="D65" s="91"/>
      <c r="E65" s="172" t="s">
        <v>71</v>
      </c>
      <c r="F65" s="172"/>
      <c r="G65" s="172"/>
      <c r="H65" s="172"/>
      <c r="I65" s="172"/>
      <c r="J65" s="172"/>
      <c r="K65" s="187" t="s">
        <v>94</v>
      </c>
      <c r="L65" s="187"/>
      <c r="M65" s="187"/>
      <c r="N65" s="187"/>
      <c r="O65" s="187"/>
      <c r="P65" s="187"/>
      <c r="Q65" s="187"/>
      <c r="R65" s="187"/>
      <c r="S65" s="173"/>
      <c r="T65" s="173"/>
      <c r="U65" s="173"/>
      <c r="V65" s="173"/>
      <c r="W65" s="152"/>
      <c r="X65" s="153"/>
      <c r="Y65" s="153"/>
      <c r="Z65" s="153"/>
      <c r="AA65" s="153"/>
      <c r="AB65" s="153"/>
      <c r="AC65" s="154"/>
      <c r="AD65" s="152"/>
      <c r="AE65" s="153"/>
      <c r="AF65" s="153"/>
      <c r="AG65" s="153"/>
      <c r="AH65" s="153"/>
      <c r="AI65" s="154"/>
      <c r="AJ65" s="155"/>
      <c r="AK65" s="156"/>
      <c r="AL65" s="156"/>
      <c r="AM65" s="156"/>
      <c r="AN65" s="156"/>
      <c r="AO65" s="156"/>
      <c r="AP65" s="156"/>
      <c r="AQ65" s="157"/>
      <c r="AR65" s="162">
        <f t="shared" ref="AR65:AR94" si="12">SUM(W65:AQ65)</f>
        <v>0</v>
      </c>
      <c r="AS65" s="163"/>
      <c r="AT65" s="163"/>
      <c r="AU65" s="163"/>
      <c r="AV65" s="163"/>
      <c r="AW65" s="169" cm="1">
        <f t="array" ref="AW65">_xlfn.XLOOKUP($E$65&amp;K65&amp;S65&amp;"Non",Liste!$K$9:$K$60&amp;Liste!$L$9:$L$60&amp;Liste!$M$9:$M$60&amp;Liste!$N$9:$N$60,Liste!$O$9:$O$60,0,0,1)</f>
        <v>82.9</v>
      </c>
      <c r="AX65" s="170"/>
      <c r="AY65" s="170"/>
      <c r="AZ65" s="170"/>
      <c r="BA65" s="170"/>
      <c r="BB65" s="170"/>
      <c r="BC65" s="169">
        <f t="shared" ref="BC65" si="13">AR65*AW65</f>
        <v>0</v>
      </c>
      <c r="BD65" s="170"/>
      <c r="BE65" s="170"/>
      <c r="BF65" s="170"/>
      <c r="BG65" s="170"/>
      <c r="BH65" s="170"/>
      <c r="BI65" s="170"/>
      <c r="BJ65" s="171"/>
      <c r="BK65" s="49"/>
      <c r="BL65" s="17"/>
    </row>
    <row r="66" spans="2:64" ht="12" customHeight="1" x14ac:dyDescent="0.25">
      <c r="B66" s="16"/>
      <c r="C66" s="48"/>
      <c r="D66" s="91"/>
      <c r="E66" s="172"/>
      <c r="F66" s="172"/>
      <c r="G66" s="172"/>
      <c r="H66" s="172"/>
      <c r="I66" s="172"/>
      <c r="J66" s="172"/>
      <c r="K66" s="187" t="s">
        <v>95</v>
      </c>
      <c r="L66" s="187"/>
      <c r="M66" s="187"/>
      <c r="N66" s="187"/>
      <c r="O66" s="187"/>
      <c r="P66" s="187"/>
      <c r="Q66" s="187"/>
      <c r="R66" s="187"/>
      <c r="S66" s="173"/>
      <c r="T66" s="173"/>
      <c r="U66" s="173"/>
      <c r="V66" s="173"/>
      <c r="W66" s="152"/>
      <c r="X66" s="153"/>
      <c r="Y66" s="153"/>
      <c r="Z66" s="153"/>
      <c r="AA66" s="153"/>
      <c r="AB66" s="153"/>
      <c r="AC66" s="154"/>
      <c r="AD66" s="152"/>
      <c r="AE66" s="153"/>
      <c r="AF66" s="153"/>
      <c r="AG66" s="153"/>
      <c r="AH66" s="153"/>
      <c r="AI66" s="154"/>
      <c r="AJ66" s="155"/>
      <c r="AK66" s="156"/>
      <c r="AL66" s="156"/>
      <c r="AM66" s="156"/>
      <c r="AN66" s="156"/>
      <c r="AO66" s="156"/>
      <c r="AP66" s="156"/>
      <c r="AQ66" s="157"/>
      <c r="AR66" s="162">
        <f t="shared" ref="AR66" si="14">SUM(W66:AQ66)</f>
        <v>0</v>
      </c>
      <c r="AS66" s="163"/>
      <c r="AT66" s="163"/>
      <c r="AU66" s="163"/>
      <c r="AV66" s="163"/>
      <c r="AW66" s="169" cm="1">
        <f t="array" ref="AW66">_xlfn.XLOOKUP($E$65&amp;K66&amp;S66&amp;"Non",Liste!$K$9:$K$60&amp;Liste!$L$9:$L$60&amp;Liste!$M$9:$M$60&amp;Liste!$N$9:$N$60,Liste!$O$9:$O$60,0,0,1)</f>
        <v>82.9</v>
      </c>
      <c r="AX66" s="170"/>
      <c r="AY66" s="170"/>
      <c r="AZ66" s="170"/>
      <c r="BA66" s="170"/>
      <c r="BB66" s="170"/>
      <c r="BC66" s="169">
        <f t="shared" ref="BC66:BC68" si="15">AR66*AW66</f>
        <v>0</v>
      </c>
      <c r="BD66" s="170"/>
      <c r="BE66" s="170"/>
      <c r="BF66" s="170"/>
      <c r="BG66" s="170"/>
      <c r="BH66" s="170"/>
      <c r="BI66" s="170"/>
      <c r="BJ66" s="171"/>
      <c r="BK66" s="49"/>
      <c r="BL66" s="17"/>
    </row>
    <row r="67" spans="2:64" ht="12" customHeight="1" x14ac:dyDescent="0.25">
      <c r="B67" s="16"/>
      <c r="C67" s="48"/>
      <c r="D67" s="91"/>
      <c r="E67" s="172"/>
      <c r="F67" s="172"/>
      <c r="G67" s="172"/>
      <c r="H67" s="172"/>
      <c r="I67" s="172"/>
      <c r="J67" s="172"/>
      <c r="K67" s="143"/>
      <c r="L67" s="144"/>
      <c r="M67" s="144"/>
      <c r="N67" s="144"/>
      <c r="O67" s="144"/>
      <c r="P67" s="144"/>
      <c r="Q67" s="144"/>
      <c r="R67" s="112" t="s">
        <v>76</v>
      </c>
      <c r="S67" s="173"/>
      <c r="T67" s="173"/>
      <c r="U67" s="173"/>
      <c r="V67" s="173"/>
      <c r="W67" s="152"/>
      <c r="X67" s="153"/>
      <c r="Y67" s="153"/>
      <c r="Z67" s="153"/>
      <c r="AA67" s="153"/>
      <c r="AB67" s="153"/>
      <c r="AC67" s="154"/>
      <c r="AD67" s="152"/>
      <c r="AE67" s="153"/>
      <c r="AF67" s="153"/>
      <c r="AG67" s="153"/>
      <c r="AH67" s="153"/>
      <c r="AI67" s="154"/>
      <c r="AJ67" s="155"/>
      <c r="AK67" s="156"/>
      <c r="AL67" s="156"/>
      <c r="AM67" s="156"/>
      <c r="AN67" s="156"/>
      <c r="AO67" s="156"/>
      <c r="AP67" s="156"/>
      <c r="AQ67" s="157"/>
      <c r="AR67" s="162">
        <f t="shared" ref="AR67:AR68" si="16">SUM(W67:AQ67)</f>
        <v>0</v>
      </c>
      <c r="AS67" s="163"/>
      <c r="AT67" s="163"/>
      <c r="AU67" s="163"/>
      <c r="AV67" s="163"/>
      <c r="AW67" s="167"/>
      <c r="AX67" s="168"/>
      <c r="AY67" s="168"/>
      <c r="AZ67" s="168"/>
      <c r="BA67" s="168"/>
      <c r="BB67" s="168"/>
      <c r="BC67" s="169">
        <f t="shared" si="15"/>
        <v>0</v>
      </c>
      <c r="BD67" s="170"/>
      <c r="BE67" s="170"/>
      <c r="BF67" s="170"/>
      <c r="BG67" s="170"/>
      <c r="BH67" s="170"/>
      <c r="BI67" s="170"/>
      <c r="BJ67" s="171"/>
      <c r="BK67" s="49"/>
      <c r="BL67" s="17"/>
    </row>
    <row r="68" spans="2:64" ht="12" customHeight="1" x14ac:dyDescent="0.25">
      <c r="B68" s="16"/>
      <c r="C68" s="48"/>
      <c r="D68" s="91"/>
      <c r="E68" s="172"/>
      <c r="F68" s="172"/>
      <c r="G68" s="172"/>
      <c r="H68" s="172"/>
      <c r="I68" s="172"/>
      <c r="J68" s="172"/>
      <c r="K68" s="143"/>
      <c r="L68" s="144"/>
      <c r="M68" s="144"/>
      <c r="N68" s="144"/>
      <c r="O68" s="144"/>
      <c r="P68" s="144"/>
      <c r="Q68" s="144"/>
      <c r="R68" s="112" t="s">
        <v>76</v>
      </c>
      <c r="S68" s="173"/>
      <c r="T68" s="173"/>
      <c r="U68" s="173"/>
      <c r="V68" s="173"/>
      <c r="W68" s="152"/>
      <c r="X68" s="153"/>
      <c r="Y68" s="153"/>
      <c r="Z68" s="153"/>
      <c r="AA68" s="153"/>
      <c r="AB68" s="153"/>
      <c r="AC68" s="154"/>
      <c r="AD68" s="152"/>
      <c r="AE68" s="153"/>
      <c r="AF68" s="153"/>
      <c r="AG68" s="153"/>
      <c r="AH68" s="153"/>
      <c r="AI68" s="154"/>
      <c r="AJ68" s="155"/>
      <c r="AK68" s="156"/>
      <c r="AL68" s="156"/>
      <c r="AM68" s="156"/>
      <c r="AN68" s="156"/>
      <c r="AO68" s="156"/>
      <c r="AP68" s="156"/>
      <c r="AQ68" s="157"/>
      <c r="AR68" s="162">
        <f t="shared" si="16"/>
        <v>0</v>
      </c>
      <c r="AS68" s="163"/>
      <c r="AT68" s="163"/>
      <c r="AU68" s="163"/>
      <c r="AV68" s="163"/>
      <c r="AW68" s="167"/>
      <c r="AX68" s="168"/>
      <c r="AY68" s="168"/>
      <c r="AZ68" s="168"/>
      <c r="BA68" s="168"/>
      <c r="BB68" s="168"/>
      <c r="BC68" s="169">
        <f t="shared" si="15"/>
        <v>0</v>
      </c>
      <c r="BD68" s="170"/>
      <c r="BE68" s="170"/>
      <c r="BF68" s="170"/>
      <c r="BG68" s="170"/>
      <c r="BH68" s="170"/>
      <c r="BI68" s="170"/>
      <c r="BJ68" s="171"/>
      <c r="BK68" s="49"/>
      <c r="BL68" s="17"/>
    </row>
    <row r="69" spans="2:64" ht="12" customHeight="1" x14ac:dyDescent="0.25">
      <c r="B69" s="16"/>
      <c r="C69" s="48"/>
      <c r="D69" s="91"/>
      <c r="E69" s="172"/>
      <c r="F69" s="172"/>
      <c r="G69" s="172"/>
      <c r="H69" s="172"/>
      <c r="I69" s="172"/>
      <c r="J69" s="172"/>
      <c r="K69" s="143"/>
      <c r="L69" s="144"/>
      <c r="M69" s="144"/>
      <c r="N69" s="144"/>
      <c r="O69" s="144"/>
      <c r="P69" s="144"/>
      <c r="Q69" s="144"/>
      <c r="R69" s="112" t="s">
        <v>76</v>
      </c>
      <c r="S69" s="173"/>
      <c r="T69" s="173"/>
      <c r="U69" s="173"/>
      <c r="V69" s="173"/>
      <c r="W69" s="152"/>
      <c r="X69" s="153"/>
      <c r="Y69" s="153"/>
      <c r="Z69" s="153"/>
      <c r="AA69" s="153"/>
      <c r="AB69" s="153"/>
      <c r="AC69" s="154"/>
      <c r="AD69" s="152"/>
      <c r="AE69" s="153"/>
      <c r="AF69" s="153"/>
      <c r="AG69" s="153"/>
      <c r="AH69" s="153"/>
      <c r="AI69" s="154"/>
      <c r="AJ69" s="155"/>
      <c r="AK69" s="156"/>
      <c r="AL69" s="156"/>
      <c r="AM69" s="156"/>
      <c r="AN69" s="156"/>
      <c r="AO69" s="156"/>
      <c r="AP69" s="156"/>
      <c r="AQ69" s="157"/>
      <c r="AR69" s="162">
        <f t="shared" si="12"/>
        <v>0</v>
      </c>
      <c r="AS69" s="163"/>
      <c r="AT69" s="163"/>
      <c r="AU69" s="163"/>
      <c r="AV69" s="163"/>
      <c r="AW69" s="167"/>
      <c r="AX69" s="168"/>
      <c r="AY69" s="168"/>
      <c r="AZ69" s="168"/>
      <c r="BA69" s="168"/>
      <c r="BB69" s="168"/>
      <c r="BC69" s="169">
        <f t="shared" ref="BC69:BC94" si="17">AR69*AW69</f>
        <v>0</v>
      </c>
      <c r="BD69" s="170"/>
      <c r="BE69" s="170"/>
      <c r="BF69" s="170"/>
      <c r="BG69" s="170"/>
      <c r="BH69" s="170"/>
      <c r="BI69" s="170"/>
      <c r="BJ69" s="171"/>
      <c r="BK69" s="49"/>
      <c r="BL69" s="17"/>
    </row>
    <row r="70" spans="2:64" ht="12" customHeight="1" x14ac:dyDescent="0.25">
      <c r="B70" s="16"/>
      <c r="C70" s="48"/>
      <c r="D70" s="91"/>
      <c r="E70" s="280" t="s">
        <v>74</v>
      </c>
      <c r="F70" s="281"/>
      <c r="G70" s="281"/>
      <c r="H70" s="281"/>
      <c r="I70" s="281"/>
      <c r="J70" s="282"/>
      <c r="K70" s="187" t="s">
        <v>94</v>
      </c>
      <c r="L70" s="187"/>
      <c r="M70" s="187"/>
      <c r="N70" s="187"/>
      <c r="O70" s="187"/>
      <c r="P70" s="187"/>
      <c r="Q70" s="187"/>
      <c r="R70" s="187"/>
      <c r="S70" s="173"/>
      <c r="T70" s="173"/>
      <c r="U70" s="173"/>
      <c r="V70" s="173"/>
      <c r="W70" s="152"/>
      <c r="X70" s="153"/>
      <c r="Y70" s="153"/>
      <c r="Z70" s="153"/>
      <c r="AA70" s="153"/>
      <c r="AB70" s="153"/>
      <c r="AC70" s="154"/>
      <c r="AD70" s="152"/>
      <c r="AE70" s="153"/>
      <c r="AF70" s="153"/>
      <c r="AG70" s="153"/>
      <c r="AH70" s="153"/>
      <c r="AI70" s="154"/>
      <c r="AJ70" s="155"/>
      <c r="AK70" s="156"/>
      <c r="AL70" s="156"/>
      <c r="AM70" s="156"/>
      <c r="AN70" s="156"/>
      <c r="AO70" s="156"/>
      <c r="AP70" s="156"/>
      <c r="AQ70" s="157"/>
      <c r="AR70" s="162">
        <f>SUM(W70:AQ70)</f>
        <v>0</v>
      </c>
      <c r="AS70" s="163"/>
      <c r="AT70" s="163"/>
      <c r="AU70" s="163"/>
      <c r="AV70" s="163"/>
      <c r="AW70" s="169" cm="1">
        <f t="array" ref="AW70">_xlfn.XLOOKUP($E$70&amp;K70&amp;S70&amp;"Non",Liste!$K$9:$K$60&amp;Liste!$L$9:$L$60&amp;Liste!$M$9:$M$60&amp;Liste!$N$9:$N$60,Liste!$O$9:$O$60,0,0,1)</f>
        <v>82.9</v>
      </c>
      <c r="AX70" s="170"/>
      <c r="AY70" s="170"/>
      <c r="AZ70" s="170"/>
      <c r="BA70" s="170"/>
      <c r="BB70" s="170"/>
      <c r="BC70" s="169">
        <f t="shared" si="17"/>
        <v>0</v>
      </c>
      <c r="BD70" s="170"/>
      <c r="BE70" s="170"/>
      <c r="BF70" s="170"/>
      <c r="BG70" s="170"/>
      <c r="BH70" s="170"/>
      <c r="BI70" s="170"/>
      <c r="BJ70" s="171"/>
      <c r="BK70" s="49"/>
      <c r="BL70" s="17"/>
    </row>
    <row r="71" spans="2:64" ht="12" customHeight="1" x14ac:dyDescent="0.25">
      <c r="B71" s="16"/>
      <c r="C71" s="48"/>
      <c r="D71" s="91"/>
      <c r="E71" s="283"/>
      <c r="F71" s="130"/>
      <c r="G71" s="130"/>
      <c r="H71" s="130"/>
      <c r="I71" s="130"/>
      <c r="J71" s="284"/>
      <c r="K71" s="187" t="s">
        <v>95</v>
      </c>
      <c r="L71" s="187"/>
      <c r="M71" s="187"/>
      <c r="N71" s="187"/>
      <c r="O71" s="187"/>
      <c r="P71" s="187"/>
      <c r="Q71" s="187"/>
      <c r="R71" s="187"/>
      <c r="S71" s="173"/>
      <c r="T71" s="173"/>
      <c r="U71" s="173"/>
      <c r="V71" s="173"/>
      <c r="W71" s="152"/>
      <c r="X71" s="153"/>
      <c r="Y71" s="153"/>
      <c r="Z71" s="153"/>
      <c r="AA71" s="153"/>
      <c r="AB71" s="153"/>
      <c r="AC71" s="154"/>
      <c r="AD71" s="152"/>
      <c r="AE71" s="153"/>
      <c r="AF71" s="153"/>
      <c r="AG71" s="153"/>
      <c r="AH71" s="153"/>
      <c r="AI71" s="154"/>
      <c r="AJ71" s="155"/>
      <c r="AK71" s="156"/>
      <c r="AL71" s="156"/>
      <c r="AM71" s="156"/>
      <c r="AN71" s="156"/>
      <c r="AO71" s="156"/>
      <c r="AP71" s="156"/>
      <c r="AQ71" s="157"/>
      <c r="AR71" s="162">
        <f t="shared" ref="AR71:AR73" si="18">SUM(W71:AQ71)</f>
        <v>0</v>
      </c>
      <c r="AS71" s="163"/>
      <c r="AT71" s="163"/>
      <c r="AU71" s="163"/>
      <c r="AV71" s="163"/>
      <c r="AW71" s="169" cm="1">
        <f t="array" ref="AW71">_xlfn.XLOOKUP($E$70&amp;K71&amp;S71&amp;"Non",Liste!$K$9:$K$60&amp;Liste!$L$9:$L$60&amp;Liste!$M$9:$M$60&amp;Liste!$N$9:$N$60,Liste!$O$9:$O$60,0,0,1)</f>
        <v>82.9</v>
      </c>
      <c r="AX71" s="170"/>
      <c r="AY71" s="170"/>
      <c r="AZ71" s="170"/>
      <c r="BA71" s="170"/>
      <c r="BB71" s="170"/>
      <c r="BC71" s="169">
        <f t="shared" ref="BC71:BC73" si="19">AR71*AW71</f>
        <v>0</v>
      </c>
      <c r="BD71" s="170"/>
      <c r="BE71" s="170"/>
      <c r="BF71" s="170"/>
      <c r="BG71" s="170"/>
      <c r="BH71" s="170"/>
      <c r="BI71" s="170"/>
      <c r="BJ71" s="171"/>
      <c r="BK71" s="49"/>
      <c r="BL71" s="17"/>
    </row>
    <row r="72" spans="2:64" ht="12" customHeight="1" x14ac:dyDescent="0.25">
      <c r="B72" s="16"/>
      <c r="C72" s="48"/>
      <c r="D72" s="91"/>
      <c r="E72" s="181" t="s">
        <v>75</v>
      </c>
      <c r="F72" s="182"/>
      <c r="G72" s="182"/>
      <c r="H72" s="182"/>
      <c r="I72" s="182"/>
      <c r="J72" s="183"/>
      <c r="K72" s="143"/>
      <c r="L72" s="144"/>
      <c r="M72" s="144"/>
      <c r="N72" s="144"/>
      <c r="O72" s="144"/>
      <c r="P72" s="144"/>
      <c r="Q72" s="144"/>
      <c r="R72" s="112" t="s">
        <v>76</v>
      </c>
      <c r="S72" s="173"/>
      <c r="T72" s="173"/>
      <c r="U72" s="173"/>
      <c r="V72" s="173"/>
      <c r="W72" s="152"/>
      <c r="X72" s="153"/>
      <c r="Y72" s="153"/>
      <c r="Z72" s="153"/>
      <c r="AA72" s="153"/>
      <c r="AB72" s="153"/>
      <c r="AC72" s="154"/>
      <c r="AD72" s="152"/>
      <c r="AE72" s="153"/>
      <c r="AF72" s="153"/>
      <c r="AG72" s="153"/>
      <c r="AH72" s="153"/>
      <c r="AI72" s="154"/>
      <c r="AJ72" s="155"/>
      <c r="AK72" s="156"/>
      <c r="AL72" s="156"/>
      <c r="AM72" s="156"/>
      <c r="AN72" s="156"/>
      <c r="AO72" s="156"/>
      <c r="AP72" s="156"/>
      <c r="AQ72" s="157"/>
      <c r="AR72" s="162">
        <f t="shared" si="18"/>
        <v>0</v>
      </c>
      <c r="AS72" s="163"/>
      <c r="AT72" s="163"/>
      <c r="AU72" s="163"/>
      <c r="AV72" s="163"/>
      <c r="AW72" s="167"/>
      <c r="AX72" s="168"/>
      <c r="AY72" s="168"/>
      <c r="AZ72" s="168"/>
      <c r="BA72" s="168"/>
      <c r="BB72" s="168"/>
      <c r="BC72" s="169">
        <f t="shared" si="19"/>
        <v>0</v>
      </c>
      <c r="BD72" s="170"/>
      <c r="BE72" s="170"/>
      <c r="BF72" s="170"/>
      <c r="BG72" s="170"/>
      <c r="BH72" s="170"/>
      <c r="BI72" s="170"/>
      <c r="BJ72" s="171"/>
      <c r="BK72" s="49"/>
      <c r="BL72" s="17"/>
    </row>
    <row r="73" spans="2:64" ht="12" customHeight="1" x14ac:dyDescent="0.25">
      <c r="B73" s="16"/>
      <c r="C73" s="48"/>
      <c r="D73" s="91"/>
      <c r="E73" s="181"/>
      <c r="F73" s="182"/>
      <c r="G73" s="182"/>
      <c r="H73" s="182"/>
      <c r="I73" s="182"/>
      <c r="J73" s="183"/>
      <c r="K73" s="143"/>
      <c r="L73" s="144"/>
      <c r="M73" s="144"/>
      <c r="N73" s="144"/>
      <c r="O73" s="144"/>
      <c r="P73" s="144"/>
      <c r="Q73" s="144"/>
      <c r="R73" s="112" t="s">
        <v>76</v>
      </c>
      <c r="S73" s="173"/>
      <c r="T73" s="173"/>
      <c r="U73" s="173"/>
      <c r="V73" s="173"/>
      <c r="W73" s="152"/>
      <c r="X73" s="153"/>
      <c r="Y73" s="153"/>
      <c r="Z73" s="153"/>
      <c r="AA73" s="153"/>
      <c r="AB73" s="153"/>
      <c r="AC73" s="154"/>
      <c r="AD73" s="152"/>
      <c r="AE73" s="153"/>
      <c r="AF73" s="153"/>
      <c r="AG73" s="153"/>
      <c r="AH73" s="153"/>
      <c r="AI73" s="154"/>
      <c r="AJ73" s="155"/>
      <c r="AK73" s="156"/>
      <c r="AL73" s="156"/>
      <c r="AM73" s="156"/>
      <c r="AN73" s="156"/>
      <c r="AO73" s="156"/>
      <c r="AP73" s="156"/>
      <c r="AQ73" s="157"/>
      <c r="AR73" s="162">
        <f t="shared" si="18"/>
        <v>0</v>
      </c>
      <c r="AS73" s="163"/>
      <c r="AT73" s="163"/>
      <c r="AU73" s="163"/>
      <c r="AV73" s="163"/>
      <c r="AW73" s="167"/>
      <c r="AX73" s="168"/>
      <c r="AY73" s="168"/>
      <c r="AZ73" s="168"/>
      <c r="BA73" s="168"/>
      <c r="BB73" s="168"/>
      <c r="BC73" s="169">
        <f t="shared" si="19"/>
        <v>0</v>
      </c>
      <c r="BD73" s="170"/>
      <c r="BE73" s="170"/>
      <c r="BF73" s="170"/>
      <c r="BG73" s="170"/>
      <c r="BH73" s="170"/>
      <c r="BI73" s="170"/>
      <c r="BJ73" s="171"/>
      <c r="BK73" s="49"/>
      <c r="BL73" s="17"/>
    </row>
    <row r="74" spans="2:64" x14ac:dyDescent="0.25">
      <c r="B74" s="16"/>
      <c r="C74" s="48"/>
      <c r="D74" s="91"/>
      <c r="E74" s="184"/>
      <c r="F74" s="185"/>
      <c r="G74" s="185"/>
      <c r="H74" s="185"/>
      <c r="I74" s="185"/>
      <c r="J74" s="186"/>
      <c r="K74" s="143"/>
      <c r="L74" s="144"/>
      <c r="M74" s="144"/>
      <c r="N74" s="144"/>
      <c r="O74" s="144"/>
      <c r="P74" s="144"/>
      <c r="Q74" s="144"/>
      <c r="R74" s="112" t="s">
        <v>76</v>
      </c>
      <c r="S74" s="173"/>
      <c r="T74" s="173"/>
      <c r="U74" s="173"/>
      <c r="V74" s="173"/>
      <c r="W74" s="152"/>
      <c r="X74" s="153"/>
      <c r="Y74" s="153"/>
      <c r="Z74" s="153"/>
      <c r="AA74" s="153"/>
      <c r="AB74" s="153"/>
      <c r="AC74" s="154"/>
      <c r="AD74" s="152"/>
      <c r="AE74" s="153"/>
      <c r="AF74" s="153"/>
      <c r="AG74" s="153"/>
      <c r="AH74" s="153"/>
      <c r="AI74" s="154"/>
      <c r="AJ74" s="155"/>
      <c r="AK74" s="156"/>
      <c r="AL74" s="156"/>
      <c r="AM74" s="156"/>
      <c r="AN74" s="156"/>
      <c r="AO74" s="156"/>
      <c r="AP74" s="156"/>
      <c r="AQ74" s="157"/>
      <c r="AR74" s="162">
        <f>SUM(W74:AQ74)</f>
        <v>0</v>
      </c>
      <c r="AS74" s="163"/>
      <c r="AT74" s="163"/>
      <c r="AU74" s="163"/>
      <c r="AV74" s="163"/>
      <c r="AW74" s="167"/>
      <c r="AX74" s="168"/>
      <c r="AY74" s="168"/>
      <c r="AZ74" s="168"/>
      <c r="BA74" s="168"/>
      <c r="BB74" s="168"/>
      <c r="BC74" s="169">
        <f t="shared" si="17"/>
        <v>0</v>
      </c>
      <c r="BD74" s="170"/>
      <c r="BE74" s="170"/>
      <c r="BF74" s="170"/>
      <c r="BG74" s="170"/>
      <c r="BH74" s="170"/>
      <c r="BI74" s="170"/>
      <c r="BJ74" s="171"/>
      <c r="BK74" s="49"/>
      <c r="BL74" s="17"/>
    </row>
    <row r="75" spans="2:64" ht="12" customHeight="1" x14ac:dyDescent="0.25">
      <c r="B75" s="16"/>
      <c r="C75" s="48"/>
      <c r="D75" s="91"/>
      <c r="E75" s="187" t="s">
        <v>77</v>
      </c>
      <c r="F75" s="187"/>
      <c r="G75" s="187"/>
      <c r="H75" s="187"/>
      <c r="I75" s="187"/>
      <c r="J75" s="187"/>
      <c r="K75" s="174" t="s">
        <v>94</v>
      </c>
      <c r="L75" s="175"/>
      <c r="M75" s="175"/>
      <c r="N75" s="175"/>
      <c r="O75" s="175"/>
      <c r="P75" s="175"/>
      <c r="Q75" s="175"/>
      <c r="R75" s="176"/>
      <c r="S75" s="174" t="s">
        <v>97</v>
      </c>
      <c r="T75" s="175"/>
      <c r="U75" s="175"/>
      <c r="V75" s="176"/>
      <c r="W75" s="152"/>
      <c r="X75" s="153"/>
      <c r="Y75" s="153"/>
      <c r="Z75" s="153"/>
      <c r="AA75" s="153"/>
      <c r="AB75" s="153"/>
      <c r="AC75" s="154"/>
      <c r="AD75" s="152"/>
      <c r="AE75" s="153"/>
      <c r="AF75" s="153"/>
      <c r="AG75" s="153"/>
      <c r="AH75" s="153"/>
      <c r="AI75" s="154"/>
      <c r="AJ75" s="155"/>
      <c r="AK75" s="156"/>
      <c r="AL75" s="156"/>
      <c r="AM75" s="156"/>
      <c r="AN75" s="156"/>
      <c r="AO75" s="156"/>
      <c r="AP75" s="156"/>
      <c r="AQ75" s="157"/>
      <c r="AR75" s="162">
        <f t="shared" si="12"/>
        <v>0</v>
      </c>
      <c r="AS75" s="163"/>
      <c r="AT75" s="163"/>
      <c r="AU75" s="163"/>
      <c r="AV75" s="163"/>
      <c r="AW75" s="169" cm="1">
        <f t="array" ref="AW75">_xlfn.XLOOKUP($E$75&amp;$K$75&amp;S75&amp;"Non",Liste!$K$9:$K$60&amp;Liste!$L$9:$L$60&amp;Liste!$M$9:$M$60&amp;Liste!$N$9:$N$60,Liste!$O$9:$O$60,0,0,1)</f>
        <v>19.95</v>
      </c>
      <c r="AX75" s="170"/>
      <c r="AY75" s="170"/>
      <c r="AZ75" s="170"/>
      <c r="BA75" s="170"/>
      <c r="BB75" s="170"/>
      <c r="BC75" s="169">
        <f t="shared" si="17"/>
        <v>0</v>
      </c>
      <c r="BD75" s="170"/>
      <c r="BE75" s="170"/>
      <c r="BF75" s="170"/>
      <c r="BG75" s="170"/>
      <c r="BH75" s="170"/>
      <c r="BI75" s="170"/>
      <c r="BJ75" s="171"/>
      <c r="BK75" s="49"/>
      <c r="BL75" s="17"/>
    </row>
    <row r="76" spans="2:64" ht="12" customHeight="1" x14ac:dyDescent="0.25">
      <c r="B76" s="16"/>
      <c r="C76" s="48"/>
      <c r="D76" s="91"/>
      <c r="E76" s="187"/>
      <c r="F76" s="187"/>
      <c r="G76" s="187"/>
      <c r="H76" s="187"/>
      <c r="I76" s="187"/>
      <c r="J76" s="187"/>
      <c r="K76" s="177"/>
      <c r="L76" s="178"/>
      <c r="M76" s="178"/>
      <c r="N76" s="178"/>
      <c r="O76" s="178"/>
      <c r="P76" s="178"/>
      <c r="Q76" s="178"/>
      <c r="R76" s="179"/>
      <c r="S76" s="174" t="s">
        <v>98</v>
      </c>
      <c r="T76" s="175"/>
      <c r="U76" s="175"/>
      <c r="V76" s="176"/>
      <c r="W76" s="152"/>
      <c r="X76" s="153"/>
      <c r="Y76" s="153"/>
      <c r="Z76" s="153"/>
      <c r="AA76" s="153"/>
      <c r="AB76" s="153"/>
      <c r="AC76" s="154"/>
      <c r="AD76" s="152"/>
      <c r="AE76" s="153"/>
      <c r="AF76" s="153"/>
      <c r="AG76" s="153"/>
      <c r="AH76" s="153"/>
      <c r="AI76" s="154"/>
      <c r="AJ76" s="155"/>
      <c r="AK76" s="156"/>
      <c r="AL76" s="156"/>
      <c r="AM76" s="156"/>
      <c r="AN76" s="156"/>
      <c r="AO76" s="156"/>
      <c r="AP76" s="156"/>
      <c r="AQ76" s="157"/>
      <c r="AR76" s="162">
        <f t="shared" si="12"/>
        <v>0</v>
      </c>
      <c r="AS76" s="163"/>
      <c r="AT76" s="163"/>
      <c r="AU76" s="163"/>
      <c r="AV76" s="163"/>
      <c r="AW76" s="169" cm="1">
        <f t="array" ref="AW76">_xlfn.XLOOKUP($E$75&amp;$K$75&amp;S76&amp;"Non",Liste!$K$9:$K$60&amp;Liste!$L$9:$L$60&amp;Liste!$M$9:$M$60&amp;Liste!$N$9:$N$60,Liste!$O$9:$O$60,0,0,1)</f>
        <v>2.7</v>
      </c>
      <c r="AX76" s="170"/>
      <c r="AY76" s="170"/>
      <c r="AZ76" s="170"/>
      <c r="BA76" s="170"/>
      <c r="BB76" s="170"/>
      <c r="BC76" s="169">
        <f t="shared" si="17"/>
        <v>0</v>
      </c>
      <c r="BD76" s="170"/>
      <c r="BE76" s="170"/>
      <c r="BF76" s="170"/>
      <c r="BG76" s="170"/>
      <c r="BH76" s="170"/>
      <c r="BI76" s="170"/>
      <c r="BJ76" s="171"/>
      <c r="BK76" s="49"/>
      <c r="BL76" s="17"/>
    </row>
    <row r="77" spans="2:64" ht="12" customHeight="1" x14ac:dyDescent="0.25">
      <c r="B77" s="16"/>
      <c r="C77" s="48"/>
      <c r="D77" s="91"/>
      <c r="E77" s="187"/>
      <c r="F77" s="187"/>
      <c r="G77" s="187"/>
      <c r="H77" s="187"/>
      <c r="I77" s="187"/>
      <c r="J77" s="187"/>
      <c r="K77" s="177"/>
      <c r="L77" s="178"/>
      <c r="M77" s="178"/>
      <c r="N77" s="178"/>
      <c r="O77" s="178"/>
      <c r="P77" s="178"/>
      <c r="Q77" s="178"/>
      <c r="R77" s="179"/>
      <c r="S77" s="174" t="s">
        <v>99</v>
      </c>
      <c r="T77" s="175"/>
      <c r="U77" s="175"/>
      <c r="V77" s="176"/>
      <c r="W77" s="152"/>
      <c r="X77" s="153"/>
      <c r="Y77" s="153"/>
      <c r="Z77" s="153"/>
      <c r="AA77" s="153"/>
      <c r="AB77" s="153"/>
      <c r="AC77" s="154"/>
      <c r="AD77" s="152"/>
      <c r="AE77" s="153"/>
      <c r="AF77" s="153"/>
      <c r="AG77" s="153"/>
      <c r="AH77" s="153"/>
      <c r="AI77" s="154"/>
      <c r="AJ77" s="155"/>
      <c r="AK77" s="156"/>
      <c r="AL77" s="156"/>
      <c r="AM77" s="156"/>
      <c r="AN77" s="156"/>
      <c r="AO77" s="156"/>
      <c r="AP77" s="156"/>
      <c r="AQ77" s="157"/>
      <c r="AR77" s="162">
        <f t="shared" si="12"/>
        <v>0</v>
      </c>
      <c r="AS77" s="163"/>
      <c r="AT77" s="163"/>
      <c r="AU77" s="163"/>
      <c r="AV77" s="163"/>
      <c r="AW77" s="169" cm="1">
        <f t="array" ref="AW77">_xlfn.XLOOKUP($E$75&amp;$K$75&amp;S77&amp;"Non",Liste!$K$9:$K$60&amp;Liste!$L$9:$L$60&amp;Liste!$M$9:$M$60&amp;Liste!$N$9:$N$60,Liste!$O$9:$O$60,0,0,1)</f>
        <v>5.9</v>
      </c>
      <c r="AX77" s="170"/>
      <c r="AY77" s="170"/>
      <c r="AZ77" s="170"/>
      <c r="BA77" s="170"/>
      <c r="BB77" s="170"/>
      <c r="BC77" s="169">
        <f t="shared" si="17"/>
        <v>0</v>
      </c>
      <c r="BD77" s="170"/>
      <c r="BE77" s="170"/>
      <c r="BF77" s="170"/>
      <c r="BG77" s="170"/>
      <c r="BH77" s="170"/>
      <c r="BI77" s="170"/>
      <c r="BJ77" s="171"/>
      <c r="BK77" s="49"/>
      <c r="BL77" s="17"/>
    </row>
    <row r="78" spans="2:64" ht="12" customHeight="1" x14ac:dyDescent="0.25">
      <c r="B78" s="16"/>
      <c r="C78" s="48"/>
      <c r="D78" s="91"/>
      <c r="E78" s="187"/>
      <c r="F78" s="187"/>
      <c r="G78" s="187"/>
      <c r="H78" s="187"/>
      <c r="I78" s="187"/>
      <c r="J78" s="187"/>
      <c r="K78" s="177"/>
      <c r="L78" s="178"/>
      <c r="M78" s="178"/>
      <c r="N78" s="178"/>
      <c r="O78" s="178"/>
      <c r="P78" s="178"/>
      <c r="Q78" s="178"/>
      <c r="R78" s="180"/>
      <c r="S78" s="174" t="s">
        <v>100</v>
      </c>
      <c r="T78" s="175"/>
      <c r="U78" s="175"/>
      <c r="V78" s="176"/>
      <c r="W78" s="152"/>
      <c r="X78" s="153"/>
      <c r="Y78" s="153"/>
      <c r="Z78" s="153"/>
      <c r="AA78" s="153"/>
      <c r="AB78" s="153"/>
      <c r="AC78" s="154"/>
      <c r="AD78" s="152"/>
      <c r="AE78" s="153"/>
      <c r="AF78" s="153"/>
      <c r="AG78" s="153"/>
      <c r="AH78" s="153"/>
      <c r="AI78" s="154"/>
      <c r="AJ78" s="155"/>
      <c r="AK78" s="156"/>
      <c r="AL78" s="156"/>
      <c r="AM78" s="156"/>
      <c r="AN78" s="156"/>
      <c r="AO78" s="156"/>
      <c r="AP78" s="156"/>
      <c r="AQ78" s="157"/>
      <c r="AR78" s="162">
        <f t="shared" si="12"/>
        <v>0</v>
      </c>
      <c r="AS78" s="163"/>
      <c r="AT78" s="163"/>
      <c r="AU78" s="163"/>
      <c r="AV78" s="163"/>
      <c r="AW78" s="169" cm="1">
        <f t="array" ref="AW78">_xlfn.XLOOKUP($E$75&amp;$K$75&amp;S78&amp;"Non",Liste!$K$9:$K$60&amp;Liste!$L$9:$L$60&amp;Liste!$M$9:$M$60&amp;Liste!$N$9:$N$60,Liste!$O$9:$O$60,0,0,1)</f>
        <v>5.4</v>
      </c>
      <c r="AX78" s="170"/>
      <c r="AY78" s="170"/>
      <c r="AZ78" s="170"/>
      <c r="BA78" s="170"/>
      <c r="BB78" s="170"/>
      <c r="BC78" s="169">
        <f t="shared" si="17"/>
        <v>0</v>
      </c>
      <c r="BD78" s="170"/>
      <c r="BE78" s="170"/>
      <c r="BF78" s="170"/>
      <c r="BG78" s="170"/>
      <c r="BH78" s="170"/>
      <c r="BI78" s="170"/>
      <c r="BJ78" s="171"/>
      <c r="BK78" s="49"/>
      <c r="BL78" s="17"/>
    </row>
    <row r="79" spans="2:64" ht="12" customHeight="1" x14ac:dyDescent="0.25">
      <c r="B79" s="16"/>
      <c r="C79" s="48"/>
      <c r="D79" s="91"/>
      <c r="E79" s="187"/>
      <c r="F79" s="187"/>
      <c r="G79" s="187"/>
      <c r="H79" s="187"/>
      <c r="I79" s="187"/>
      <c r="J79" s="149"/>
      <c r="K79" s="174" t="s">
        <v>95</v>
      </c>
      <c r="L79" s="175"/>
      <c r="M79" s="175"/>
      <c r="N79" s="175"/>
      <c r="O79" s="175"/>
      <c r="P79" s="175"/>
      <c r="Q79" s="175"/>
      <c r="R79" s="176"/>
      <c r="S79" s="174" t="s">
        <v>97</v>
      </c>
      <c r="T79" s="175"/>
      <c r="U79" s="175"/>
      <c r="V79" s="176"/>
      <c r="W79" s="152"/>
      <c r="X79" s="153"/>
      <c r="Y79" s="153"/>
      <c r="Z79" s="153"/>
      <c r="AA79" s="153"/>
      <c r="AB79" s="153"/>
      <c r="AC79" s="154"/>
      <c r="AD79" s="152"/>
      <c r="AE79" s="153"/>
      <c r="AF79" s="153"/>
      <c r="AG79" s="153"/>
      <c r="AH79" s="153"/>
      <c r="AI79" s="154"/>
      <c r="AJ79" s="155"/>
      <c r="AK79" s="156"/>
      <c r="AL79" s="156"/>
      <c r="AM79" s="156"/>
      <c r="AN79" s="156"/>
      <c r="AO79" s="156"/>
      <c r="AP79" s="156"/>
      <c r="AQ79" s="157"/>
      <c r="AR79" s="162">
        <f t="shared" ref="AR79:AR82" si="20">SUM(W79:AQ79)</f>
        <v>0</v>
      </c>
      <c r="AS79" s="163"/>
      <c r="AT79" s="163"/>
      <c r="AU79" s="163"/>
      <c r="AV79" s="163"/>
      <c r="AW79" s="169" cm="1">
        <f t="array" ref="AW79">_xlfn.XLOOKUP($E$75&amp;$K$75&amp;S79&amp;"Non",Liste!$K$9:$K$60&amp;Liste!$L$9:$L$60&amp;Liste!$M$9:$M$60&amp;Liste!$N$9:$N$60,Liste!$O$9:$O$60,0,0,1)</f>
        <v>19.95</v>
      </c>
      <c r="AX79" s="170"/>
      <c r="AY79" s="170"/>
      <c r="AZ79" s="170"/>
      <c r="BA79" s="170"/>
      <c r="BB79" s="170"/>
      <c r="BC79" s="169">
        <f t="shared" ref="BC79:BC90" si="21">AR79*AW79</f>
        <v>0</v>
      </c>
      <c r="BD79" s="170"/>
      <c r="BE79" s="170"/>
      <c r="BF79" s="170"/>
      <c r="BG79" s="170"/>
      <c r="BH79" s="170"/>
      <c r="BI79" s="170"/>
      <c r="BJ79" s="171"/>
      <c r="BK79" s="49"/>
      <c r="BL79" s="17"/>
    </row>
    <row r="80" spans="2:64" ht="12" customHeight="1" x14ac:dyDescent="0.25">
      <c r="B80" s="16"/>
      <c r="C80" s="48"/>
      <c r="D80" s="91"/>
      <c r="E80" s="187"/>
      <c r="F80" s="187"/>
      <c r="G80" s="187"/>
      <c r="H80" s="187"/>
      <c r="I80" s="187"/>
      <c r="J80" s="149"/>
      <c r="K80" s="177"/>
      <c r="L80" s="178"/>
      <c r="M80" s="178"/>
      <c r="N80" s="178"/>
      <c r="O80" s="178"/>
      <c r="P80" s="178"/>
      <c r="Q80" s="178"/>
      <c r="R80" s="179"/>
      <c r="S80" s="174" t="s">
        <v>98</v>
      </c>
      <c r="T80" s="175"/>
      <c r="U80" s="175"/>
      <c r="V80" s="176"/>
      <c r="W80" s="152"/>
      <c r="X80" s="153"/>
      <c r="Y80" s="153"/>
      <c r="Z80" s="153"/>
      <c r="AA80" s="153"/>
      <c r="AB80" s="153"/>
      <c r="AC80" s="154"/>
      <c r="AD80" s="152"/>
      <c r="AE80" s="153"/>
      <c r="AF80" s="153"/>
      <c r="AG80" s="153"/>
      <c r="AH80" s="153"/>
      <c r="AI80" s="154"/>
      <c r="AJ80" s="155"/>
      <c r="AK80" s="156"/>
      <c r="AL80" s="156"/>
      <c r="AM80" s="156"/>
      <c r="AN80" s="156"/>
      <c r="AO80" s="156"/>
      <c r="AP80" s="156"/>
      <c r="AQ80" s="157"/>
      <c r="AR80" s="162">
        <f t="shared" si="20"/>
        <v>0</v>
      </c>
      <c r="AS80" s="163"/>
      <c r="AT80" s="163"/>
      <c r="AU80" s="163"/>
      <c r="AV80" s="163"/>
      <c r="AW80" s="169" cm="1">
        <f t="array" ref="AW80">_xlfn.XLOOKUP($E$75&amp;$K$75&amp;S80&amp;"Non",Liste!$K$9:$K$60&amp;Liste!$L$9:$L$60&amp;Liste!$M$9:$M$60&amp;Liste!$N$9:$N$60,Liste!$O$9:$O$60,0,0,1)</f>
        <v>2.7</v>
      </c>
      <c r="AX80" s="170"/>
      <c r="AY80" s="170"/>
      <c r="AZ80" s="170"/>
      <c r="BA80" s="170"/>
      <c r="BB80" s="170"/>
      <c r="BC80" s="169">
        <f t="shared" si="21"/>
        <v>0</v>
      </c>
      <c r="BD80" s="170"/>
      <c r="BE80" s="170"/>
      <c r="BF80" s="170"/>
      <c r="BG80" s="170"/>
      <c r="BH80" s="170"/>
      <c r="BI80" s="170"/>
      <c r="BJ80" s="171"/>
      <c r="BK80" s="49"/>
      <c r="BL80" s="17"/>
    </row>
    <row r="81" spans="2:64" ht="12" customHeight="1" x14ac:dyDescent="0.25">
      <c r="B81" s="16"/>
      <c r="C81" s="48"/>
      <c r="D81" s="91"/>
      <c r="E81" s="187"/>
      <c r="F81" s="187"/>
      <c r="G81" s="187"/>
      <c r="H81" s="187"/>
      <c r="I81" s="187"/>
      <c r="J81" s="149"/>
      <c r="K81" s="177"/>
      <c r="L81" s="178"/>
      <c r="M81" s="178"/>
      <c r="N81" s="178"/>
      <c r="O81" s="178"/>
      <c r="P81" s="178"/>
      <c r="Q81" s="178"/>
      <c r="R81" s="179"/>
      <c r="S81" s="174" t="s">
        <v>99</v>
      </c>
      <c r="T81" s="175"/>
      <c r="U81" s="175"/>
      <c r="V81" s="176"/>
      <c r="W81" s="152"/>
      <c r="X81" s="153"/>
      <c r="Y81" s="153"/>
      <c r="Z81" s="153"/>
      <c r="AA81" s="153"/>
      <c r="AB81" s="153"/>
      <c r="AC81" s="154"/>
      <c r="AD81" s="152"/>
      <c r="AE81" s="153"/>
      <c r="AF81" s="153"/>
      <c r="AG81" s="153"/>
      <c r="AH81" s="153"/>
      <c r="AI81" s="154"/>
      <c r="AJ81" s="155"/>
      <c r="AK81" s="156"/>
      <c r="AL81" s="156"/>
      <c r="AM81" s="156"/>
      <c r="AN81" s="156"/>
      <c r="AO81" s="156"/>
      <c r="AP81" s="156"/>
      <c r="AQ81" s="157"/>
      <c r="AR81" s="162">
        <f t="shared" si="20"/>
        <v>0</v>
      </c>
      <c r="AS81" s="163"/>
      <c r="AT81" s="163"/>
      <c r="AU81" s="163"/>
      <c r="AV81" s="163"/>
      <c r="AW81" s="169" cm="1">
        <f t="array" ref="AW81">_xlfn.XLOOKUP($E$75&amp;$K$75&amp;S81&amp;"Non",Liste!$K$9:$K$60&amp;Liste!$L$9:$L$60&amp;Liste!$M$9:$M$60&amp;Liste!$N$9:$N$60,Liste!$O$9:$O$60,0,0,1)</f>
        <v>5.9</v>
      </c>
      <c r="AX81" s="170"/>
      <c r="AY81" s="170"/>
      <c r="AZ81" s="170"/>
      <c r="BA81" s="170"/>
      <c r="BB81" s="170"/>
      <c r="BC81" s="169">
        <f t="shared" si="21"/>
        <v>0</v>
      </c>
      <c r="BD81" s="170"/>
      <c r="BE81" s="170"/>
      <c r="BF81" s="170"/>
      <c r="BG81" s="170"/>
      <c r="BH81" s="170"/>
      <c r="BI81" s="170"/>
      <c r="BJ81" s="171"/>
      <c r="BK81" s="49"/>
      <c r="BL81" s="17"/>
    </row>
    <row r="82" spans="2:64" ht="12" customHeight="1" x14ac:dyDescent="0.25">
      <c r="B82" s="16"/>
      <c r="C82" s="48"/>
      <c r="D82" s="91"/>
      <c r="E82" s="187"/>
      <c r="F82" s="187"/>
      <c r="G82" s="187"/>
      <c r="H82" s="187"/>
      <c r="I82" s="187"/>
      <c r="J82" s="149"/>
      <c r="K82" s="177"/>
      <c r="L82" s="178"/>
      <c r="M82" s="178"/>
      <c r="N82" s="178"/>
      <c r="O82" s="178"/>
      <c r="P82" s="178"/>
      <c r="Q82" s="178"/>
      <c r="R82" s="180"/>
      <c r="S82" s="174" t="s">
        <v>100</v>
      </c>
      <c r="T82" s="175"/>
      <c r="U82" s="175"/>
      <c r="V82" s="176"/>
      <c r="W82" s="152"/>
      <c r="X82" s="153"/>
      <c r="Y82" s="153"/>
      <c r="Z82" s="153"/>
      <c r="AA82" s="153"/>
      <c r="AB82" s="153"/>
      <c r="AC82" s="154"/>
      <c r="AD82" s="152"/>
      <c r="AE82" s="153"/>
      <c r="AF82" s="153"/>
      <c r="AG82" s="153"/>
      <c r="AH82" s="153"/>
      <c r="AI82" s="154"/>
      <c r="AJ82" s="155"/>
      <c r="AK82" s="156"/>
      <c r="AL82" s="156"/>
      <c r="AM82" s="156"/>
      <c r="AN82" s="156"/>
      <c r="AO82" s="156"/>
      <c r="AP82" s="156"/>
      <c r="AQ82" s="157"/>
      <c r="AR82" s="162">
        <f t="shared" si="20"/>
        <v>0</v>
      </c>
      <c r="AS82" s="163"/>
      <c r="AT82" s="163"/>
      <c r="AU82" s="163"/>
      <c r="AV82" s="163"/>
      <c r="AW82" s="169" cm="1">
        <f t="array" ref="AW82">_xlfn.XLOOKUP($E$75&amp;$K$75&amp;S82&amp;"Non",Liste!$K$9:$K$60&amp;Liste!$L$9:$L$60&amp;Liste!$M$9:$M$60&amp;Liste!$N$9:$N$60,Liste!$O$9:$O$60,0,0,1)</f>
        <v>5.4</v>
      </c>
      <c r="AX82" s="170"/>
      <c r="AY82" s="170"/>
      <c r="AZ82" s="170"/>
      <c r="BA82" s="170"/>
      <c r="BB82" s="170"/>
      <c r="BC82" s="169">
        <f t="shared" si="21"/>
        <v>0</v>
      </c>
      <c r="BD82" s="170"/>
      <c r="BE82" s="170"/>
      <c r="BF82" s="170"/>
      <c r="BG82" s="170"/>
      <c r="BH82" s="170"/>
      <c r="BI82" s="170"/>
      <c r="BJ82" s="171"/>
      <c r="BK82" s="49"/>
      <c r="BL82" s="17"/>
    </row>
    <row r="83" spans="2:64" ht="12" customHeight="1" x14ac:dyDescent="0.25">
      <c r="B83" s="16"/>
      <c r="C83" s="48"/>
      <c r="D83" s="91"/>
      <c r="E83" s="187"/>
      <c r="F83" s="187"/>
      <c r="G83" s="187"/>
      <c r="H83" s="187"/>
      <c r="I83" s="187"/>
      <c r="J83" s="149"/>
      <c r="K83" s="121"/>
      <c r="L83" s="71"/>
      <c r="M83" s="71"/>
      <c r="N83" s="71"/>
      <c r="O83" s="71"/>
      <c r="P83" s="71"/>
      <c r="Q83" s="71"/>
      <c r="R83" s="158" t="s">
        <v>76</v>
      </c>
      <c r="S83" s="174" t="s">
        <v>97</v>
      </c>
      <c r="T83" s="175"/>
      <c r="U83" s="175"/>
      <c r="V83" s="176"/>
      <c r="W83" s="152"/>
      <c r="X83" s="153"/>
      <c r="Y83" s="153"/>
      <c r="Z83" s="153"/>
      <c r="AA83" s="153"/>
      <c r="AB83" s="153"/>
      <c r="AC83" s="154"/>
      <c r="AD83" s="152"/>
      <c r="AE83" s="153"/>
      <c r="AF83" s="153"/>
      <c r="AG83" s="153"/>
      <c r="AH83" s="153"/>
      <c r="AI83" s="154"/>
      <c r="AJ83" s="155"/>
      <c r="AK83" s="156"/>
      <c r="AL83" s="156"/>
      <c r="AM83" s="156"/>
      <c r="AN83" s="156"/>
      <c r="AO83" s="156"/>
      <c r="AP83" s="156"/>
      <c r="AQ83" s="157"/>
      <c r="AR83" s="162">
        <f t="shared" ref="AR83:AR90" si="22">SUM(W83:AQ83)</f>
        <v>0</v>
      </c>
      <c r="AS83" s="163"/>
      <c r="AT83" s="163"/>
      <c r="AU83" s="163"/>
      <c r="AV83" s="163"/>
      <c r="AW83" s="167"/>
      <c r="AX83" s="168"/>
      <c r="AY83" s="168"/>
      <c r="AZ83" s="168"/>
      <c r="BA83" s="168"/>
      <c r="BB83" s="168"/>
      <c r="BC83" s="169">
        <f t="shared" si="21"/>
        <v>0</v>
      </c>
      <c r="BD83" s="170"/>
      <c r="BE83" s="170"/>
      <c r="BF83" s="170"/>
      <c r="BG83" s="170"/>
      <c r="BH83" s="170"/>
      <c r="BI83" s="170"/>
      <c r="BJ83" s="171"/>
      <c r="BK83" s="49"/>
      <c r="BL83" s="17"/>
    </row>
    <row r="84" spans="2:64" ht="12" customHeight="1" x14ac:dyDescent="0.25">
      <c r="B84" s="16"/>
      <c r="C84" s="48"/>
      <c r="D84" s="91"/>
      <c r="E84" s="187"/>
      <c r="F84" s="187"/>
      <c r="G84" s="187"/>
      <c r="H84" s="187"/>
      <c r="I84" s="187"/>
      <c r="J84" s="149"/>
      <c r="K84" s="165"/>
      <c r="L84" s="166"/>
      <c r="M84" s="166"/>
      <c r="N84" s="166"/>
      <c r="O84" s="166"/>
      <c r="P84" s="166"/>
      <c r="Q84" s="166"/>
      <c r="R84" s="159"/>
      <c r="S84" s="174" t="s">
        <v>98</v>
      </c>
      <c r="T84" s="175"/>
      <c r="U84" s="175"/>
      <c r="V84" s="176"/>
      <c r="W84" s="152"/>
      <c r="X84" s="153"/>
      <c r="Y84" s="153"/>
      <c r="Z84" s="153"/>
      <c r="AA84" s="153"/>
      <c r="AB84" s="153"/>
      <c r="AC84" s="154"/>
      <c r="AD84" s="152"/>
      <c r="AE84" s="153"/>
      <c r="AF84" s="153"/>
      <c r="AG84" s="153"/>
      <c r="AH84" s="153"/>
      <c r="AI84" s="154"/>
      <c r="AJ84" s="155"/>
      <c r="AK84" s="156"/>
      <c r="AL84" s="156"/>
      <c r="AM84" s="156"/>
      <c r="AN84" s="156"/>
      <c r="AO84" s="156"/>
      <c r="AP84" s="156"/>
      <c r="AQ84" s="157"/>
      <c r="AR84" s="162">
        <f t="shared" si="22"/>
        <v>0</v>
      </c>
      <c r="AS84" s="163"/>
      <c r="AT84" s="163"/>
      <c r="AU84" s="163"/>
      <c r="AV84" s="163"/>
      <c r="AW84" s="167"/>
      <c r="AX84" s="168"/>
      <c r="AY84" s="168"/>
      <c r="AZ84" s="168"/>
      <c r="BA84" s="168"/>
      <c r="BB84" s="168"/>
      <c r="BC84" s="169">
        <f t="shared" si="21"/>
        <v>0</v>
      </c>
      <c r="BD84" s="170"/>
      <c r="BE84" s="170"/>
      <c r="BF84" s="170"/>
      <c r="BG84" s="170"/>
      <c r="BH84" s="170"/>
      <c r="BI84" s="170"/>
      <c r="BJ84" s="171"/>
      <c r="BK84" s="49"/>
      <c r="BL84" s="17"/>
    </row>
    <row r="85" spans="2:64" ht="12" customHeight="1" x14ac:dyDescent="0.25">
      <c r="B85" s="16"/>
      <c r="C85" s="48"/>
      <c r="D85" s="91"/>
      <c r="E85" s="187"/>
      <c r="F85" s="187"/>
      <c r="G85" s="187"/>
      <c r="H85" s="187"/>
      <c r="I85" s="187"/>
      <c r="J85" s="149"/>
      <c r="K85" s="165"/>
      <c r="L85" s="166"/>
      <c r="M85" s="166"/>
      <c r="N85" s="166"/>
      <c r="O85" s="166"/>
      <c r="P85" s="166"/>
      <c r="Q85" s="166"/>
      <c r="R85" s="159"/>
      <c r="S85" s="174" t="s">
        <v>99</v>
      </c>
      <c r="T85" s="175"/>
      <c r="U85" s="175"/>
      <c r="V85" s="176"/>
      <c r="W85" s="152"/>
      <c r="X85" s="153"/>
      <c r="Y85" s="153"/>
      <c r="Z85" s="153"/>
      <c r="AA85" s="153"/>
      <c r="AB85" s="153"/>
      <c r="AC85" s="154"/>
      <c r="AD85" s="152"/>
      <c r="AE85" s="153"/>
      <c r="AF85" s="153"/>
      <c r="AG85" s="153"/>
      <c r="AH85" s="153"/>
      <c r="AI85" s="154"/>
      <c r="AJ85" s="155"/>
      <c r="AK85" s="156"/>
      <c r="AL85" s="156"/>
      <c r="AM85" s="156"/>
      <c r="AN85" s="156"/>
      <c r="AO85" s="156"/>
      <c r="AP85" s="156"/>
      <c r="AQ85" s="157"/>
      <c r="AR85" s="162">
        <f t="shared" si="22"/>
        <v>0</v>
      </c>
      <c r="AS85" s="163"/>
      <c r="AT85" s="163"/>
      <c r="AU85" s="163"/>
      <c r="AV85" s="163"/>
      <c r="AW85" s="167"/>
      <c r="AX85" s="168"/>
      <c r="AY85" s="168"/>
      <c r="AZ85" s="168"/>
      <c r="BA85" s="168"/>
      <c r="BB85" s="168"/>
      <c r="BC85" s="169">
        <f t="shared" si="21"/>
        <v>0</v>
      </c>
      <c r="BD85" s="170"/>
      <c r="BE85" s="170"/>
      <c r="BF85" s="170"/>
      <c r="BG85" s="170"/>
      <c r="BH85" s="170"/>
      <c r="BI85" s="170"/>
      <c r="BJ85" s="171"/>
      <c r="BK85" s="49"/>
      <c r="BL85" s="17"/>
    </row>
    <row r="86" spans="2:64" ht="12" customHeight="1" x14ac:dyDescent="0.25">
      <c r="B86" s="16"/>
      <c r="C86" s="48"/>
      <c r="D86" s="91"/>
      <c r="E86" s="187"/>
      <c r="F86" s="187"/>
      <c r="G86" s="187"/>
      <c r="H86" s="187"/>
      <c r="I86" s="187"/>
      <c r="J86" s="149"/>
      <c r="K86" s="75"/>
      <c r="L86" s="76"/>
      <c r="M86" s="76"/>
      <c r="N86" s="76"/>
      <c r="O86" s="76"/>
      <c r="P86" s="76"/>
      <c r="Q86" s="76"/>
      <c r="R86" s="160"/>
      <c r="S86" s="149" t="s">
        <v>100</v>
      </c>
      <c r="T86" s="150"/>
      <c r="U86" s="150"/>
      <c r="V86" s="151"/>
      <c r="W86" s="152"/>
      <c r="X86" s="153"/>
      <c r="Y86" s="153"/>
      <c r="Z86" s="153"/>
      <c r="AA86" s="153"/>
      <c r="AB86" s="153"/>
      <c r="AC86" s="154"/>
      <c r="AD86" s="152"/>
      <c r="AE86" s="153"/>
      <c r="AF86" s="153"/>
      <c r="AG86" s="153"/>
      <c r="AH86" s="153"/>
      <c r="AI86" s="154"/>
      <c r="AJ86" s="155"/>
      <c r="AK86" s="156"/>
      <c r="AL86" s="156"/>
      <c r="AM86" s="156"/>
      <c r="AN86" s="156"/>
      <c r="AO86" s="156"/>
      <c r="AP86" s="156"/>
      <c r="AQ86" s="157"/>
      <c r="AR86" s="162">
        <f t="shared" si="22"/>
        <v>0</v>
      </c>
      <c r="AS86" s="163"/>
      <c r="AT86" s="163"/>
      <c r="AU86" s="163"/>
      <c r="AV86" s="163"/>
      <c r="AW86" s="167"/>
      <c r="AX86" s="168"/>
      <c r="AY86" s="168"/>
      <c r="AZ86" s="168"/>
      <c r="BA86" s="168"/>
      <c r="BB86" s="168"/>
      <c r="BC86" s="169">
        <f t="shared" si="21"/>
        <v>0</v>
      </c>
      <c r="BD86" s="170"/>
      <c r="BE86" s="170"/>
      <c r="BF86" s="170"/>
      <c r="BG86" s="170"/>
      <c r="BH86" s="170"/>
      <c r="BI86" s="170"/>
      <c r="BJ86" s="171"/>
      <c r="BK86" s="49"/>
      <c r="BL86" s="17"/>
    </row>
    <row r="87" spans="2:64" ht="12" customHeight="1" x14ac:dyDescent="0.25">
      <c r="B87" s="16"/>
      <c r="C87" s="48"/>
      <c r="D87" s="91"/>
      <c r="E87" s="187"/>
      <c r="F87" s="187"/>
      <c r="G87" s="187"/>
      <c r="H87" s="187"/>
      <c r="I87" s="187"/>
      <c r="J87" s="149"/>
      <c r="K87" s="121"/>
      <c r="L87" s="71"/>
      <c r="M87" s="71"/>
      <c r="N87" s="71"/>
      <c r="O87" s="71"/>
      <c r="P87" s="71"/>
      <c r="Q87" s="71"/>
      <c r="R87" s="158" t="s">
        <v>76</v>
      </c>
      <c r="S87" s="174" t="s">
        <v>97</v>
      </c>
      <c r="T87" s="175"/>
      <c r="U87" s="175"/>
      <c r="V87" s="176"/>
      <c r="W87" s="152"/>
      <c r="X87" s="153"/>
      <c r="Y87" s="153"/>
      <c r="Z87" s="153"/>
      <c r="AA87" s="153"/>
      <c r="AB87" s="153"/>
      <c r="AC87" s="154"/>
      <c r="AD87" s="152"/>
      <c r="AE87" s="153"/>
      <c r="AF87" s="153"/>
      <c r="AG87" s="153"/>
      <c r="AH87" s="153"/>
      <c r="AI87" s="154"/>
      <c r="AJ87" s="155"/>
      <c r="AK87" s="156"/>
      <c r="AL87" s="156"/>
      <c r="AM87" s="156"/>
      <c r="AN87" s="156"/>
      <c r="AO87" s="156"/>
      <c r="AP87" s="156"/>
      <c r="AQ87" s="157"/>
      <c r="AR87" s="162">
        <f t="shared" si="22"/>
        <v>0</v>
      </c>
      <c r="AS87" s="163"/>
      <c r="AT87" s="163"/>
      <c r="AU87" s="163"/>
      <c r="AV87" s="163"/>
      <c r="AW87" s="167"/>
      <c r="AX87" s="168"/>
      <c r="AY87" s="168"/>
      <c r="AZ87" s="168"/>
      <c r="BA87" s="168"/>
      <c r="BB87" s="168"/>
      <c r="BC87" s="169">
        <f t="shared" si="21"/>
        <v>0</v>
      </c>
      <c r="BD87" s="170"/>
      <c r="BE87" s="170"/>
      <c r="BF87" s="170"/>
      <c r="BG87" s="170"/>
      <c r="BH87" s="170"/>
      <c r="BI87" s="170"/>
      <c r="BJ87" s="171"/>
      <c r="BK87" s="49"/>
      <c r="BL87" s="17"/>
    </row>
    <row r="88" spans="2:64" ht="12" customHeight="1" x14ac:dyDescent="0.25">
      <c r="B88" s="16"/>
      <c r="C88" s="48"/>
      <c r="D88" s="91"/>
      <c r="E88" s="187"/>
      <c r="F88" s="187"/>
      <c r="G88" s="187"/>
      <c r="H88" s="187"/>
      <c r="I88" s="187"/>
      <c r="J88" s="149"/>
      <c r="K88" s="165"/>
      <c r="L88" s="166"/>
      <c r="M88" s="166"/>
      <c r="N88" s="166"/>
      <c r="O88" s="166"/>
      <c r="P88" s="166"/>
      <c r="Q88" s="166"/>
      <c r="R88" s="159"/>
      <c r="S88" s="174" t="s">
        <v>98</v>
      </c>
      <c r="T88" s="175"/>
      <c r="U88" s="175"/>
      <c r="V88" s="176"/>
      <c r="W88" s="152"/>
      <c r="X88" s="153"/>
      <c r="Y88" s="153"/>
      <c r="Z88" s="153"/>
      <c r="AA88" s="153"/>
      <c r="AB88" s="153"/>
      <c r="AC88" s="154"/>
      <c r="AD88" s="152"/>
      <c r="AE88" s="153"/>
      <c r="AF88" s="153"/>
      <c r="AG88" s="153"/>
      <c r="AH88" s="153"/>
      <c r="AI88" s="154"/>
      <c r="AJ88" s="155"/>
      <c r="AK88" s="156"/>
      <c r="AL88" s="156"/>
      <c r="AM88" s="156"/>
      <c r="AN88" s="156"/>
      <c r="AO88" s="156"/>
      <c r="AP88" s="156"/>
      <c r="AQ88" s="157"/>
      <c r="AR88" s="162">
        <f t="shared" si="22"/>
        <v>0</v>
      </c>
      <c r="AS88" s="163"/>
      <c r="AT88" s="163"/>
      <c r="AU88" s="163"/>
      <c r="AV88" s="163"/>
      <c r="AW88" s="167"/>
      <c r="AX88" s="168"/>
      <c r="AY88" s="168"/>
      <c r="AZ88" s="168"/>
      <c r="BA88" s="168"/>
      <c r="BB88" s="168"/>
      <c r="BC88" s="169">
        <f t="shared" si="21"/>
        <v>0</v>
      </c>
      <c r="BD88" s="170"/>
      <c r="BE88" s="170"/>
      <c r="BF88" s="170"/>
      <c r="BG88" s="170"/>
      <c r="BH88" s="170"/>
      <c r="BI88" s="170"/>
      <c r="BJ88" s="171"/>
      <c r="BK88" s="49"/>
      <c r="BL88" s="17"/>
    </row>
    <row r="89" spans="2:64" ht="12" customHeight="1" x14ac:dyDescent="0.25">
      <c r="B89" s="16"/>
      <c r="C89" s="48"/>
      <c r="D89" s="91"/>
      <c r="E89" s="187"/>
      <c r="F89" s="187"/>
      <c r="G89" s="187"/>
      <c r="H89" s="187"/>
      <c r="I89" s="187"/>
      <c r="J89" s="149"/>
      <c r="K89" s="165"/>
      <c r="L89" s="166"/>
      <c r="M89" s="166"/>
      <c r="N89" s="166"/>
      <c r="O89" s="166"/>
      <c r="P89" s="166"/>
      <c r="Q89" s="166"/>
      <c r="R89" s="159"/>
      <c r="S89" s="174" t="s">
        <v>99</v>
      </c>
      <c r="T89" s="175"/>
      <c r="U89" s="175"/>
      <c r="V89" s="176"/>
      <c r="W89" s="152"/>
      <c r="X89" s="153"/>
      <c r="Y89" s="153"/>
      <c r="Z89" s="153"/>
      <c r="AA89" s="153"/>
      <c r="AB89" s="153"/>
      <c r="AC89" s="154"/>
      <c r="AD89" s="152"/>
      <c r="AE89" s="153"/>
      <c r="AF89" s="153"/>
      <c r="AG89" s="153"/>
      <c r="AH89" s="153"/>
      <c r="AI89" s="154"/>
      <c r="AJ89" s="155"/>
      <c r="AK89" s="156"/>
      <c r="AL89" s="156"/>
      <c r="AM89" s="156"/>
      <c r="AN89" s="156"/>
      <c r="AO89" s="156"/>
      <c r="AP89" s="156"/>
      <c r="AQ89" s="157"/>
      <c r="AR89" s="162">
        <f t="shared" si="22"/>
        <v>0</v>
      </c>
      <c r="AS89" s="163"/>
      <c r="AT89" s="163"/>
      <c r="AU89" s="163"/>
      <c r="AV89" s="163"/>
      <c r="AW89" s="167"/>
      <c r="AX89" s="168"/>
      <c r="AY89" s="168"/>
      <c r="AZ89" s="168"/>
      <c r="BA89" s="168"/>
      <c r="BB89" s="168"/>
      <c r="BC89" s="169">
        <f t="shared" si="21"/>
        <v>0</v>
      </c>
      <c r="BD89" s="170"/>
      <c r="BE89" s="170"/>
      <c r="BF89" s="170"/>
      <c r="BG89" s="170"/>
      <c r="BH89" s="170"/>
      <c r="BI89" s="170"/>
      <c r="BJ89" s="171"/>
      <c r="BK89" s="49"/>
      <c r="BL89" s="17"/>
    </row>
    <row r="90" spans="2:64" ht="12" customHeight="1" x14ac:dyDescent="0.25">
      <c r="B90" s="16"/>
      <c r="C90" s="48"/>
      <c r="D90" s="91"/>
      <c r="E90" s="187"/>
      <c r="F90" s="187"/>
      <c r="G90" s="187"/>
      <c r="H90" s="187"/>
      <c r="I90" s="187"/>
      <c r="J90" s="149"/>
      <c r="K90" s="75"/>
      <c r="L90" s="76"/>
      <c r="M90" s="76"/>
      <c r="N90" s="76"/>
      <c r="O90" s="76"/>
      <c r="P90" s="76"/>
      <c r="Q90" s="76"/>
      <c r="R90" s="160"/>
      <c r="S90" s="149" t="s">
        <v>100</v>
      </c>
      <c r="T90" s="150"/>
      <c r="U90" s="150"/>
      <c r="V90" s="151"/>
      <c r="W90" s="152"/>
      <c r="X90" s="153"/>
      <c r="Y90" s="153"/>
      <c r="Z90" s="153"/>
      <c r="AA90" s="153"/>
      <c r="AB90" s="153"/>
      <c r="AC90" s="154"/>
      <c r="AD90" s="152"/>
      <c r="AE90" s="153"/>
      <c r="AF90" s="153"/>
      <c r="AG90" s="153"/>
      <c r="AH90" s="153"/>
      <c r="AI90" s="154"/>
      <c r="AJ90" s="155"/>
      <c r="AK90" s="156"/>
      <c r="AL90" s="156"/>
      <c r="AM90" s="156"/>
      <c r="AN90" s="156"/>
      <c r="AO90" s="156"/>
      <c r="AP90" s="156"/>
      <c r="AQ90" s="157"/>
      <c r="AR90" s="162">
        <f t="shared" si="22"/>
        <v>0</v>
      </c>
      <c r="AS90" s="163"/>
      <c r="AT90" s="163"/>
      <c r="AU90" s="163"/>
      <c r="AV90" s="163"/>
      <c r="AW90" s="167"/>
      <c r="AX90" s="168"/>
      <c r="AY90" s="168"/>
      <c r="AZ90" s="168"/>
      <c r="BA90" s="168"/>
      <c r="BB90" s="168"/>
      <c r="BC90" s="169">
        <f t="shared" si="21"/>
        <v>0</v>
      </c>
      <c r="BD90" s="170"/>
      <c r="BE90" s="170"/>
      <c r="BF90" s="170"/>
      <c r="BG90" s="170"/>
      <c r="BH90" s="170"/>
      <c r="BI90" s="170"/>
      <c r="BJ90" s="171"/>
      <c r="BK90" s="49"/>
      <c r="BL90" s="17"/>
    </row>
    <row r="91" spans="2:64" ht="12" customHeight="1" x14ac:dyDescent="0.25">
      <c r="B91" s="16"/>
      <c r="C91" s="48"/>
      <c r="D91" s="91"/>
      <c r="E91" s="187"/>
      <c r="F91" s="187"/>
      <c r="G91" s="187"/>
      <c r="H91" s="187"/>
      <c r="I91" s="187"/>
      <c r="J91" s="149"/>
      <c r="K91" s="121"/>
      <c r="L91" s="71"/>
      <c r="M91" s="71"/>
      <c r="N91" s="71"/>
      <c r="O91" s="71"/>
      <c r="P91" s="71"/>
      <c r="Q91" s="71"/>
      <c r="R91" s="158" t="s">
        <v>76</v>
      </c>
      <c r="S91" s="174" t="s">
        <v>97</v>
      </c>
      <c r="T91" s="175"/>
      <c r="U91" s="175"/>
      <c r="V91" s="176"/>
      <c r="W91" s="152"/>
      <c r="X91" s="153"/>
      <c r="Y91" s="153"/>
      <c r="Z91" s="153"/>
      <c r="AA91" s="153"/>
      <c r="AB91" s="153"/>
      <c r="AC91" s="154"/>
      <c r="AD91" s="152"/>
      <c r="AE91" s="153"/>
      <c r="AF91" s="153"/>
      <c r="AG91" s="153"/>
      <c r="AH91" s="153"/>
      <c r="AI91" s="154"/>
      <c r="AJ91" s="155"/>
      <c r="AK91" s="156"/>
      <c r="AL91" s="156"/>
      <c r="AM91" s="156"/>
      <c r="AN91" s="156"/>
      <c r="AO91" s="156"/>
      <c r="AP91" s="156"/>
      <c r="AQ91" s="157"/>
      <c r="AR91" s="162">
        <f t="shared" si="12"/>
        <v>0</v>
      </c>
      <c r="AS91" s="163"/>
      <c r="AT91" s="163"/>
      <c r="AU91" s="163"/>
      <c r="AV91" s="163"/>
      <c r="AW91" s="167"/>
      <c r="AX91" s="168"/>
      <c r="AY91" s="168"/>
      <c r="AZ91" s="168"/>
      <c r="BA91" s="168"/>
      <c r="BB91" s="168"/>
      <c r="BC91" s="169">
        <f t="shared" si="17"/>
        <v>0</v>
      </c>
      <c r="BD91" s="170"/>
      <c r="BE91" s="170"/>
      <c r="BF91" s="170"/>
      <c r="BG91" s="170"/>
      <c r="BH91" s="170"/>
      <c r="BI91" s="170"/>
      <c r="BJ91" s="171"/>
      <c r="BK91" s="49"/>
      <c r="BL91" s="17"/>
    </row>
    <row r="92" spans="2:64" ht="12" customHeight="1" x14ac:dyDescent="0.25">
      <c r="B92" s="16"/>
      <c r="C92" s="48"/>
      <c r="D92" s="91"/>
      <c r="E92" s="187"/>
      <c r="F92" s="187"/>
      <c r="G92" s="187"/>
      <c r="H92" s="187"/>
      <c r="I92" s="187"/>
      <c r="J92" s="149"/>
      <c r="K92" s="165"/>
      <c r="L92" s="166"/>
      <c r="M92" s="166"/>
      <c r="N92" s="166"/>
      <c r="O92" s="166"/>
      <c r="P92" s="166"/>
      <c r="Q92" s="166"/>
      <c r="R92" s="159"/>
      <c r="S92" s="174" t="s">
        <v>98</v>
      </c>
      <c r="T92" s="175"/>
      <c r="U92" s="175"/>
      <c r="V92" s="176"/>
      <c r="W92" s="152"/>
      <c r="X92" s="153"/>
      <c r="Y92" s="153"/>
      <c r="Z92" s="153"/>
      <c r="AA92" s="153"/>
      <c r="AB92" s="153"/>
      <c r="AC92" s="154"/>
      <c r="AD92" s="152"/>
      <c r="AE92" s="153"/>
      <c r="AF92" s="153"/>
      <c r="AG92" s="153"/>
      <c r="AH92" s="153"/>
      <c r="AI92" s="154"/>
      <c r="AJ92" s="155"/>
      <c r="AK92" s="156"/>
      <c r="AL92" s="156"/>
      <c r="AM92" s="156"/>
      <c r="AN92" s="156"/>
      <c r="AO92" s="156"/>
      <c r="AP92" s="156"/>
      <c r="AQ92" s="157"/>
      <c r="AR92" s="162">
        <f t="shared" si="12"/>
        <v>0</v>
      </c>
      <c r="AS92" s="163"/>
      <c r="AT92" s="163"/>
      <c r="AU92" s="163"/>
      <c r="AV92" s="163"/>
      <c r="AW92" s="167"/>
      <c r="AX92" s="168"/>
      <c r="AY92" s="168"/>
      <c r="AZ92" s="168"/>
      <c r="BA92" s="168"/>
      <c r="BB92" s="168"/>
      <c r="BC92" s="169">
        <f t="shared" si="17"/>
        <v>0</v>
      </c>
      <c r="BD92" s="170"/>
      <c r="BE92" s="170"/>
      <c r="BF92" s="170"/>
      <c r="BG92" s="170"/>
      <c r="BH92" s="170"/>
      <c r="BI92" s="170"/>
      <c r="BJ92" s="171"/>
      <c r="BK92" s="49"/>
      <c r="BL92" s="17"/>
    </row>
    <row r="93" spans="2:64" ht="12" customHeight="1" x14ac:dyDescent="0.25">
      <c r="B93" s="16"/>
      <c r="C93" s="48"/>
      <c r="D93" s="91"/>
      <c r="E93" s="187"/>
      <c r="F93" s="187"/>
      <c r="G93" s="187"/>
      <c r="H93" s="187"/>
      <c r="I93" s="187"/>
      <c r="J93" s="149"/>
      <c r="K93" s="165"/>
      <c r="L93" s="166"/>
      <c r="M93" s="166"/>
      <c r="N93" s="166"/>
      <c r="O93" s="166"/>
      <c r="P93" s="166"/>
      <c r="Q93" s="166"/>
      <c r="R93" s="159"/>
      <c r="S93" s="174" t="s">
        <v>99</v>
      </c>
      <c r="T93" s="175"/>
      <c r="U93" s="175"/>
      <c r="V93" s="176"/>
      <c r="W93" s="152"/>
      <c r="X93" s="153"/>
      <c r="Y93" s="153"/>
      <c r="Z93" s="153"/>
      <c r="AA93" s="153"/>
      <c r="AB93" s="153"/>
      <c r="AC93" s="154"/>
      <c r="AD93" s="152"/>
      <c r="AE93" s="153"/>
      <c r="AF93" s="153"/>
      <c r="AG93" s="153"/>
      <c r="AH93" s="153"/>
      <c r="AI93" s="154"/>
      <c r="AJ93" s="155"/>
      <c r="AK93" s="156"/>
      <c r="AL93" s="156"/>
      <c r="AM93" s="156"/>
      <c r="AN93" s="156"/>
      <c r="AO93" s="156"/>
      <c r="AP93" s="156"/>
      <c r="AQ93" s="157"/>
      <c r="AR93" s="162">
        <f t="shared" si="12"/>
        <v>0</v>
      </c>
      <c r="AS93" s="163"/>
      <c r="AT93" s="163"/>
      <c r="AU93" s="163"/>
      <c r="AV93" s="163"/>
      <c r="AW93" s="167"/>
      <c r="AX93" s="168"/>
      <c r="AY93" s="168"/>
      <c r="AZ93" s="168"/>
      <c r="BA93" s="168"/>
      <c r="BB93" s="168"/>
      <c r="BC93" s="169">
        <f t="shared" si="17"/>
        <v>0</v>
      </c>
      <c r="BD93" s="170"/>
      <c r="BE93" s="170"/>
      <c r="BF93" s="170"/>
      <c r="BG93" s="170"/>
      <c r="BH93" s="170"/>
      <c r="BI93" s="170"/>
      <c r="BJ93" s="171"/>
      <c r="BK93" s="49"/>
      <c r="BL93" s="17"/>
    </row>
    <row r="94" spans="2:64" ht="12" customHeight="1" x14ac:dyDescent="0.25">
      <c r="B94" s="16"/>
      <c r="C94" s="48"/>
      <c r="D94" s="91"/>
      <c r="E94" s="187"/>
      <c r="F94" s="187"/>
      <c r="G94" s="187"/>
      <c r="H94" s="187"/>
      <c r="I94" s="187"/>
      <c r="J94" s="149"/>
      <c r="K94" s="75"/>
      <c r="L94" s="76"/>
      <c r="M94" s="76"/>
      <c r="N94" s="76"/>
      <c r="O94" s="76"/>
      <c r="P94" s="76"/>
      <c r="Q94" s="76"/>
      <c r="R94" s="160"/>
      <c r="S94" s="149" t="s">
        <v>100</v>
      </c>
      <c r="T94" s="150"/>
      <c r="U94" s="150"/>
      <c r="V94" s="151"/>
      <c r="W94" s="152"/>
      <c r="X94" s="153"/>
      <c r="Y94" s="153"/>
      <c r="Z94" s="153"/>
      <c r="AA94" s="153"/>
      <c r="AB94" s="153"/>
      <c r="AC94" s="154"/>
      <c r="AD94" s="152"/>
      <c r="AE94" s="153"/>
      <c r="AF94" s="153"/>
      <c r="AG94" s="153"/>
      <c r="AH94" s="153"/>
      <c r="AI94" s="154"/>
      <c r="AJ94" s="155"/>
      <c r="AK94" s="156"/>
      <c r="AL94" s="156"/>
      <c r="AM94" s="156"/>
      <c r="AN94" s="156"/>
      <c r="AO94" s="156"/>
      <c r="AP94" s="156"/>
      <c r="AQ94" s="157"/>
      <c r="AR94" s="162">
        <f t="shared" si="12"/>
        <v>0</v>
      </c>
      <c r="AS94" s="163"/>
      <c r="AT94" s="163"/>
      <c r="AU94" s="163"/>
      <c r="AV94" s="163"/>
      <c r="AW94" s="167"/>
      <c r="AX94" s="168"/>
      <c r="AY94" s="168"/>
      <c r="AZ94" s="168"/>
      <c r="BA94" s="168"/>
      <c r="BB94" s="168"/>
      <c r="BC94" s="169">
        <f t="shared" si="17"/>
        <v>0</v>
      </c>
      <c r="BD94" s="170"/>
      <c r="BE94" s="170"/>
      <c r="BF94" s="170"/>
      <c r="BG94" s="170"/>
      <c r="BH94" s="170"/>
      <c r="BI94" s="170"/>
      <c r="BJ94" s="171"/>
      <c r="BK94" s="49"/>
      <c r="BL94" s="17"/>
    </row>
    <row r="95" spans="2:64" ht="12" customHeight="1" x14ac:dyDescent="0.25">
      <c r="B95" s="16"/>
      <c r="C95" s="48"/>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1"/>
      <c r="AG95" s="91"/>
      <c r="AH95" s="91"/>
      <c r="AI95" s="91"/>
      <c r="AJ95" s="91"/>
      <c r="AK95" s="91"/>
      <c r="AL95" s="91"/>
      <c r="AM95" s="91"/>
      <c r="AN95" s="91"/>
      <c r="AO95" s="91"/>
      <c r="AP95" s="91"/>
      <c r="AQ95" s="91"/>
      <c r="AR95" s="91"/>
      <c r="AS95" s="91"/>
      <c r="AT95" s="91"/>
      <c r="AU95" s="91"/>
      <c r="AV95" s="91"/>
      <c r="AW95" s="91"/>
      <c r="AX95" s="91"/>
      <c r="AY95" s="91"/>
      <c r="AZ95" s="91"/>
      <c r="BA95" s="91"/>
      <c r="BB95" s="91"/>
      <c r="BC95" s="8"/>
      <c r="BD95" s="8"/>
      <c r="BE95" s="8"/>
      <c r="BF95" s="8"/>
      <c r="BG95" s="8"/>
      <c r="BH95" s="8"/>
      <c r="BI95" s="8"/>
      <c r="BJ95" s="8"/>
      <c r="BK95" s="49"/>
      <c r="BL95" s="17"/>
    </row>
    <row r="96" spans="2:64" ht="12" customHeight="1" x14ac:dyDescent="0.25">
      <c r="B96" s="16"/>
      <c r="C96" s="48"/>
      <c r="D96" s="91"/>
      <c r="E96" s="91"/>
      <c r="F96" s="91"/>
      <c r="G96" s="91"/>
      <c r="H96" s="91"/>
      <c r="I96" s="91"/>
      <c r="J96" s="91"/>
      <c r="K96" s="91"/>
      <c r="L96" s="91"/>
      <c r="M96" s="91"/>
      <c r="N96" s="91"/>
      <c r="O96" s="91"/>
      <c r="P96" s="91"/>
      <c r="Q96" s="91"/>
      <c r="R96" s="91"/>
      <c r="S96" s="91"/>
      <c r="T96" s="91"/>
      <c r="U96" s="91"/>
      <c r="V96" s="91"/>
      <c r="W96" s="91"/>
      <c r="X96" s="91"/>
      <c r="Y96" s="91"/>
      <c r="Z96" s="91"/>
      <c r="AA96" s="91"/>
      <c r="AB96" s="91"/>
      <c r="AC96" s="91"/>
      <c r="AD96" s="91"/>
      <c r="AE96" s="91"/>
      <c r="AF96" s="91"/>
      <c r="AG96" s="91"/>
      <c r="AH96" s="91"/>
      <c r="AI96" s="91"/>
      <c r="AJ96" s="91"/>
      <c r="AK96" s="91"/>
      <c r="AL96" s="91"/>
      <c r="AM96" s="91"/>
      <c r="AN96" s="91"/>
      <c r="AO96" s="91"/>
      <c r="AP96" s="91"/>
      <c r="AQ96" s="91"/>
      <c r="AR96" s="91"/>
      <c r="AS96" s="91"/>
      <c r="AT96" s="91"/>
      <c r="AU96" s="91"/>
      <c r="AV96" s="91"/>
      <c r="AW96" s="91"/>
      <c r="AX96" s="91"/>
      <c r="AY96" s="91"/>
      <c r="AZ96" s="91"/>
      <c r="BA96" s="91"/>
      <c r="BB96" s="102" t="s">
        <v>101</v>
      </c>
      <c r="BC96" s="285">
        <f>SUM(BC65:BJ66,BC70:BJ71,BC75:BJ82)</f>
        <v>0</v>
      </c>
      <c r="BD96" s="286"/>
      <c r="BE96" s="286"/>
      <c r="BF96" s="286"/>
      <c r="BG96" s="286"/>
      <c r="BH96" s="286"/>
      <c r="BI96" s="286"/>
      <c r="BJ96" s="287"/>
      <c r="BK96" s="49"/>
      <c r="BL96" s="17"/>
    </row>
    <row r="97" spans="2:64" ht="12" customHeight="1" x14ac:dyDescent="0.25">
      <c r="B97" s="16"/>
      <c r="C97" s="48"/>
      <c r="D97" s="91"/>
      <c r="E97" s="91"/>
      <c r="F97" s="91"/>
      <c r="G97" s="91"/>
      <c r="H97" s="91"/>
      <c r="I97" s="91"/>
      <c r="J97" s="91"/>
      <c r="K97" s="91"/>
      <c r="L97" s="91"/>
      <c r="M97" s="91"/>
      <c r="N97" s="91"/>
      <c r="O97" s="91"/>
      <c r="P97" s="91"/>
      <c r="Q97" s="91"/>
      <c r="R97" s="91"/>
      <c r="S97" s="91"/>
      <c r="T97" s="91"/>
      <c r="U97" s="91"/>
      <c r="V97" s="91"/>
      <c r="W97" s="91"/>
      <c r="X97" s="91"/>
      <c r="Y97" s="91"/>
      <c r="Z97" s="91"/>
      <c r="AA97" s="91"/>
      <c r="AB97" s="91"/>
      <c r="AC97" s="91"/>
      <c r="AD97" s="91"/>
      <c r="AE97" s="91"/>
      <c r="AF97" s="91"/>
      <c r="AG97" s="91"/>
      <c r="AH97" s="91"/>
      <c r="AI97" s="91"/>
      <c r="AJ97" s="91"/>
      <c r="AK97" s="91"/>
      <c r="AL97" s="91"/>
      <c r="AM97" s="91"/>
      <c r="AN97" s="91"/>
      <c r="AO97" s="91"/>
      <c r="AP97" s="91"/>
      <c r="AQ97" s="91"/>
      <c r="AR97" s="91"/>
      <c r="AS97" s="91"/>
      <c r="AT97" s="91"/>
      <c r="AU97" s="91"/>
      <c r="AV97" s="91"/>
      <c r="AW97" s="91"/>
      <c r="AX97" s="91"/>
      <c r="AY97" s="91"/>
      <c r="AZ97" s="91"/>
      <c r="BA97" s="91"/>
      <c r="BB97" s="102"/>
      <c r="BC97" s="275" t="s">
        <v>102</v>
      </c>
      <c r="BD97" s="275"/>
      <c r="BE97" s="275"/>
      <c r="BF97" s="275"/>
      <c r="BG97" s="275"/>
      <c r="BH97" s="275"/>
      <c r="BI97" s="275"/>
      <c r="BJ97" s="275"/>
      <c r="BK97" s="49"/>
      <c r="BL97" s="17"/>
    </row>
    <row r="98" spans="2:64" ht="12" customHeight="1" x14ac:dyDescent="0.25">
      <c r="B98" s="16"/>
      <c r="C98" s="48"/>
      <c r="D98" s="91"/>
      <c r="E98" s="91"/>
      <c r="F98" s="91"/>
      <c r="G98" s="91"/>
      <c r="H98" s="91"/>
      <c r="I98" s="91"/>
      <c r="J98" s="91"/>
      <c r="K98" s="91"/>
      <c r="L98" s="91"/>
      <c r="M98" s="91"/>
      <c r="N98" s="91"/>
      <c r="O98" s="91"/>
      <c r="P98" s="91"/>
      <c r="Q98" s="91"/>
      <c r="R98" s="91"/>
      <c r="S98" s="91"/>
      <c r="T98" s="91"/>
      <c r="U98" s="91"/>
      <c r="V98" s="91"/>
      <c r="W98" s="91"/>
      <c r="X98" s="91"/>
      <c r="Y98" s="91"/>
      <c r="Z98" s="91"/>
      <c r="AA98" s="91"/>
      <c r="AB98" s="91"/>
      <c r="AC98" s="91"/>
      <c r="AD98" s="91"/>
      <c r="AE98" s="91"/>
      <c r="AF98" s="91"/>
      <c r="AG98" s="91"/>
      <c r="AH98" s="91"/>
      <c r="AI98" s="91"/>
      <c r="AJ98" s="91"/>
      <c r="AK98" s="91"/>
      <c r="AL98" s="91"/>
      <c r="AM98" s="91"/>
      <c r="AN98" s="91"/>
      <c r="AO98" s="91"/>
      <c r="AP98" s="91"/>
      <c r="AQ98" s="91"/>
      <c r="AR98" s="91"/>
      <c r="AS98" s="91"/>
      <c r="AT98" s="91"/>
      <c r="AU98" s="91"/>
      <c r="AV98" s="91"/>
      <c r="AW98" s="91"/>
      <c r="AX98" s="91"/>
      <c r="AY98" s="91"/>
      <c r="AZ98" s="91"/>
      <c r="BA98" s="91"/>
      <c r="BB98" s="102" t="s">
        <v>103</v>
      </c>
      <c r="BC98" s="285">
        <f>SUM(BC67:BJ69,BC72:BJ74,BC83:BJ94)</f>
        <v>0</v>
      </c>
      <c r="BD98" s="286"/>
      <c r="BE98" s="286"/>
      <c r="BF98" s="286"/>
      <c r="BG98" s="286"/>
      <c r="BH98" s="286"/>
      <c r="BI98" s="286"/>
      <c r="BJ98" s="287"/>
      <c r="BK98" s="49"/>
      <c r="BL98" s="17"/>
    </row>
    <row r="99" spans="2:64" ht="12" customHeight="1" x14ac:dyDescent="0.25">
      <c r="B99" s="16"/>
      <c r="C99" s="48"/>
      <c r="D99" s="91"/>
      <c r="E99" s="91"/>
      <c r="F99" s="91"/>
      <c r="G99" s="91"/>
      <c r="H99" s="91"/>
      <c r="I99" s="91"/>
      <c r="J99" s="91"/>
      <c r="K99" s="91"/>
      <c r="L99" s="91"/>
      <c r="M99" s="91"/>
      <c r="N99" s="91"/>
      <c r="O99" s="91"/>
      <c r="P99" s="91"/>
      <c r="Q99" s="91"/>
      <c r="R99" s="91"/>
      <c r="S99" s="91"/>
      <c r="T99" s="91"/>
      <c r="U99" s="91"/>
      <c r="V99" s="91"/>
      <c r="W99" s="91"/>
      <c r="X99" s="91"/>
      <c r="Y99" s="91"/>
      <c r="Z99" s="91"/>
      <c r="AA99" s="91"/>
      <c r="AB99" s="91"/>
      <c r="AC99" s="91"/>
      <c r="AD99" s="91"/>
      <c r="AE99" s="91"/>
      <c r="AF99" s="91"/>
      <c r="AG99" s="91"/>
      <c r="AH99" s="91"/>
      <c r="AI99" s="91"/>
      <c r="AJ99" s="91"/>
      <c r="AK99" s="91"/>
      <c r="AL99" s="91"/>
      <c r="AM99" s="91"/>
      <c r="AN99" s="91"/>
      <c r="AO99" s="91"/>
      <c r="AP99" s="91"/>
      <c r="AQ99" s="91"/>
      <c r="AR99" s="91"/>
      <c r="AS99" s="91"/>
      <c r="AT99" s="91"/>
      <c r="AU99" s="91"/>
      <c r="AV99" s="91"/>
      <c r="AW99" s="91"/>
      <c r="AX99" s="91"/>
      <c r="AY99" s="91"/>
      <c r="AZ99" s="91"/>
      <c r="BA99" s="91"/>
      <c r="BB99" s="102"/>
      <c r="BC99" s="275" t="s">
        <v>102</v>
      </c>
      <c r="BD99" s="275"/>
      <c r="BE99" s="275"/>
      <c r="BF99" s="275"/>
      <c r="BG99" s="275"/>
      <c r="BH99" s="275"/>
      <c r="BI99" s="275"/>
      <c r="BJ99" s="275"/>
      <c r="BK99" s="49"/>
      <c r="BL99" s="17"/>
    </row>
    <row r="100" spans="2:64" ht="12" customHeight="1" x14ac:dyDescent="0.25">
      <c r="B100" s="16"/>
      <c r="C100" s="48"/>
      <c r="D100" s="91"/>
      <c r="E100" s="91"/>
      <c r="F100" s="91"/>
      <c r="G100" s="91"/>
      <c r="H100" s="91"/>
      <c r="I100" s="91"/>
      <c r="J100" s="91"/>
      <c r="K100" s="91"/>
      <c r="L100" s="91"/>
      <c r="M100" s="91"/>
      <c r="N100" s="91"/>
      <c r="O100" s="91"/>
      <c r="P100" s="91"/>
      <c r="Q100" s="91"/>
      <c r="R100" s="91"/>
      <c r="S100" s="91"/>
      <c r="T100" s="91"/>
      <c r="U100" s="91"/>
      <c r="V100" s="91"/>
      <c r="W100" s="91"/>
      <c r="X100" s="91"/>
      <c r="Y100" s="91"/>
      <c r="Z100" s="91"/>
      <c r="AA100" s="91"/>
      <c r="AB100" s="91"/>
      <c r="AC100" s="91"/>
      <c r="AD100" s="91"/>
      <c r="AE100" s="91"/>
      <c r="AF100" s="91"/>
      <c r="AG100" s="91"/>
      <c r="AH100" s="91"/>
      <c r="AI100" s="91"/>
      <c r="AJ100" s="91"/>
      <c r="AK100" s="91"/>
      <c r="AL100" s="91"/>
      <c r="AM100" s="91"/>
      <c r="AN100" s="91"/>
      <c r="AO100" s="91"/>
      <c r="AP100" s="91"/>
      <c r="AQ100" s="91"/>
      <c r="AR100" s="91"/>
      <c r="AS100" s="91"/>
      <c r="AT100" s="91"/>
      <c r="AU100" s="91"/>
      <c r="AV100" s="91"/>
      <c r="AW100" s="91"/>
      <c r="AX100" s="91"/>
      <c r="AY100" s="91"/>
      <c r="AZ100" s="91"/>
      <c r="BA100" s="91"/>
      <c r="BB100" s="102" t="s">
        <v>104</v>
      </c>
      <c r="BC100" s="285">
        <f>BC96*0.14975</f>
        <v>0</v>
      </c>
      <c r="BD100" s="286"/>
      <c r="BE100" s="286"/>
      <c r="BF100" s="286"/>
      <c r="BG100" s="286"/>
      <c r="BH100" s="286"/>
      <c r="BI100" s="286"/>
      <c r="BJ100" s="287"/>
      <c r="BK100" s="49"/>
      <c r="BL100" s="17"/>
    </row>
    <row r="101" spans="2:64" ht="12" customHeight="1" x14ac:dyDescent="0.25">
      <c r="B101" s="16"/>
      <c r="C101" s="48"/>
      <c r="D101" s="91"/>
      <c r="E101" s="91"/>
      <c r="F101" s="91"/>
      <c r="G101" s="91"/>
      <c r="H101" s="91"/>
      <c r="I101" s="91"/>
      <c r="J101" s="91"/>
      <c r="K101" s="91"/>
      <c r="L101" s="91"/>
      <c r="M101" s="91"/>
      <c r="N101" s="91"/>
      <c r="O101" s="91"/>
      <c r="P101" s="91"/>
      <c r="Q101" s="91"/>
      <c r="R101" s="91"/>
      <c r="S101" s="91"/>
      <c r="T101" s="91"/>
      <c r="U101" s="91"/>
      <c r="V101" s="91"/>
      <c r="W101" s="91"/>
      <c r="X101" s="91"/>
      <c r="Y101" s="91"/>
      <c r="Z101" s="91"/>
      <c r="AA101" s="91"/>
      <c r="AB101" s="91"/>
      <c r="AC101" s="91"/>
      <c r="AD101" s="91"/>
      <c r="AE101" s="91"/>
      <c r="AF101" s="91"/>
      <c r="AG101" s="91"/>
      <c r="AH101" s="91"/>
      <c r="AI101" s="91"/>
      <c r="AJ101" s="91"/>
      <c r="AK101" s="91"/>
      <c r="AL101" s="91"/>
      <c r="AM101" s="91"/>
      <c r="AN101" s="91"/>
      <c r="AO101" s="91"/>
      <c r="AP101" s="91"/>
      <c r="AQ101" s="91"/>
      <c r="AR101" s="91"/>
      <c r="AS101" s="91"/>
      <c r="AT101" s="91"/>
      <c r="AU101" s="91"/>
      <c r="AV101" s="91"/>
      <c r="AW101" s="91"/>
      <c r="AX101" s="91"/>
      <c r="AY101" s="91"/>
      <c r="AZ101" s="91"/>
      <c r="BA101" s="91"/>
      <c r="BB101" s="102"/>
      <c r="BC101" s="275" t="s">
        <v>102</v>
      </c>
      <c r="BD101" s="275"/>
      <c r="BE101" s="275"/>
      <c r="BF101" s="275"/>
      <c r="BG101" s="275"/>
      <c r="BH101" s="275"/>
      <c r="BI101" s="275"/>
      <c r="BJ101" s="275"/>
      <c r="BK101" s="49"/>
      <c r="BL101" s="17"/>
    </row>
    <row r="102" spans="2:64" ht="12" customHeight="1" x14ac:dyDescent="0.25">
      <c r="B102" s="16"/>
      <c r="C102" s="48"/>
      <c r="D102" s="91"/>
      <c r="E102" s="91"/>
      <c r="F102" s="91"/>
      <c r="G102" s="91"/>
      <c r="H102" s="91"/>
      <c r="I102" s="91"/>
      <c r="J102" s="91"/>
      <c r="K102" s="91"/>
      <c r="L102" s="91"/>
      <c r="M102" s="91"/>
      <c r="N102" s="91"/>
      <c r="O102" s="91"/>
      <c r="P102" s="91"/>
      <c r="Q102" s="91"/>
      <c r="R102" s="91"/>
      <c r="S102" s="91"/>
      <c r="T102" s="91"/>
      <c r="U102" s="91"/>
      <c r="V102" s="91"/>
      <c r="W102" s="91"/>
      <c r="X102" s="91"/>
      <c r="Y102" s="91"/>
      <c r="Z102" s="91"/>
      <c r="AA102" s="91"/>
      <c r="AB102" s="91"/>
      <c r="AC102" s="91"/>
      <c r="AD102" s="91"/>
      <c r="AE102" s="91"/>
      <c r="AF102" s="91"/>
      <c r="AG102" s="91"/>
      <c r="AH102" s="91"/>
      <c r="AI102" s="91"/>
      <c r="AJ102" s="91"/>
      <c r="AK102" s="91"/>
      <c r="AL102" s="91"/>
      <c r="AM102" s="91"/>
      <c r="AN102" s="91"/>
      <c r="AO102" s="91"/>
      <c r="AP102" s="91"/>
      <c r="AQ102" s="91"/>
      <c r="AR102" s="91"/>
      <c r="AS102" s="91"/>
      <c r="AT102" s="91"/>
      <c r="AU102" s="91"/>
      <c r="AV102" s="91"/>
      <c r="AW102" s="91"/>
      <c r="AX102" s="91"/>
      <c r="AY102" s="91"/>
      <c r="AZ102" s="91"/>
      <c r="BA102" s="91"/>
      <c r="BB102" s="102" t="s">
        <v>765</v>
      </c>
      <c r="BC102" s="285">
        <f>BC98*0.09975*0.5</f>
        <v>0</v>
      </c>
      <c r="BD102" s="286"/>
      <c r="BE102" s="286"/>
      <c r="BF102" s="286"/>
      <c r="BG102" s="286"/>
      <c r="BH102" s="286"/>
      <c r="BI102" s="286"/>
      <c r="BJ102" s="287"/>
      <c r="BK102" s="49"/>
      <c r="BL102" s="17"/>
    </row>
    <row r="103" spans="2:64" ht="12" customHeight="1" x14ac:dyDescent="0.25">
      <c r="B103" s="16"/>
      <c r="C103" s="48"/>
      <c r="D103" s="91"/>
      <c r="E103" s="91"/>
      <c r="F103" s="91"/>
      <c r="G103" s="91"/>
      <c r="H103" s="91"/>
      <c r="I103" s="91"/>
      <c r="J103" s="91"/>
      <c r="K103" s="91"/>
      <c r="L103" s="91"/>
      <c r="M103" s="91"/>
      <c r="N103" s="91"/>
      <c r="O103" s="91"/>
      <c r="P103" s="91"/>
      <c r="Q103" s="91"/>
      <c r="R103" s="91"/>
      <c r="S103" s="91"/>
      <c r="T103" s="91"/>
      <c r="U103" s="91"/>
      <c r="V103" s="91"/>
      <c r="W103" s="91"/>
      <c r="X103" s="91"/>
      <c r="Y103" s="91"/>
      <c r="Z103" s="91"/>
      <c r="AA103" s="91"/>
      <c r="AB103" s="91"/>
      <c r="AC103" s="91"/>
      <c r="AD103" s="91"/>
      <c r="AE103" s="91"/>
      <c r="AF103" s="91"/>
      <c r="AG103" s="91"/>
      <c r="AH103" s="91"/>
      <c r="AI103" s="91"/>
      <c r="AJ103" s="91"/>
      <c r="AK103" s="91"/>
      <c r="AL103" s="91"/>
      <c r="AM103" s="91"/>
      <c r="AN103" s="91"/>
      <c r="AO103" s="91"/>
      <c r="AP103" s="91"/>
      <c r="AQ103" s="91"/>
      <c r="AR103" s="91"/>
      <c r="AS103" s="91"/>
      <c r="AT103" s="91"/>
      <c r="AU103" s="91"/>
      <c r="AV103" s="91"/>
      <c r="AW103" s="91"/>
      <c r="AX103" s="91"/>
      <c r="AY103" s="91"/>
      <c r="AZ103" s="91"/>
      <c r="BA103" s="91"/>
      <c r="BB103" s="102"/>
      <c r="BC103" s="275" t="s">
        <v>105</v>
      </c>
      <c r="BD103" s="275"/>
      <c r="BE103" s="275"/>
      <c r="BF103" s="275"/>
      <c r="BG103" s="275"/>
      <c r="BH103" s="275"/>
      <c r="BI103" s="275"/>
      <c r="BJ103" s="275"/>
      <c r="BK103" s="49"/>
      <c r="BL103" s="17"/>
    </row>
    <row r="104" spans="2:64" ht="12" customHeight="1" x14ac:dyDescent="0.25">
      <c r="B104" s="16"/>
      <c r="C104" s="48"/>
      <c r="D104" s="91"/>
      <c r="E104" s="91"/>
      <c r="F104" s="91"/>
      <c r="G104" s="91"/>
      <c r="H104" s="91"/>
      <c r="I104" s="91"/>
      <c r="J104" s="91"/>
      <c r="K104" s="91"/>
      <c r="L104" s="91"/>
      <c r="M104" s="91"/>
      <c r="N104" s="91"/>
      <c r="O104" s="91"/>
      <c r="P104" s="91"/>
      <c r="Q104" s="91"/>
      <c r="R104" s="91"/>
      <c r="S104" s="91"/>
      <c r="T104" s="91"/>
      <c r="U104" s="91"/>
      <c r="V104" s="91"/>
      <c r="W104" s="91"/>
      <c r="X104" s="91"/>
      <c r="Y104" s="91"/>
      <c r="Z104" s="91"/>
      <c r="AA104" s="91"/>
      <c r="AB104" s="91"/>
      <c r="AC104" s="91"/>
      <c r="AD104" s="91"/>
      <c r="AE104" s="91"/>
      <c r="AF104" s="91"/>
      <c r="AG104" s="91"/>
      <c r="AH104" s="91"/>
      <c r="AI104" s="91"/>
      <c r="AJ104" s="91"/>
      <c r="AK104" s="91"/>
      <c r="AL104" s="91"/>
      <c r="AM104" s="91"/>
      <c r="AN104" s="91"/>
      <c r="AO104" s="91"/>
      <c r="AP104" s="91"/>
      <c r="AQ104" s="91"/>
      <c r="AR104" s="91"/>
      <c r="AS104" s="91"/>
      <c r="AT104" s="91"/>
      <c r="AU104" s="91"/>
      <c r="AV104" s="91"/>
      <c r="AW104" s="91"/>
      <c r="AX104" s="91"/>
      <c r="AY104" s="91"/>
      <c r="AZ104" s="91"/>
      <c r="BA104" s="91"/>
      <c r="BB104" s="102" t="s">
        <v>78</v>
      </c>
      <c r="BC104" s="285">
        <f>SUM(BC96:BJ102)</f>
        <v>0</v>
      </c>
      <c r="BD104" s="286"/>
      <c r="BE104" s="286"/>
      <c r="BF104" s="286"/>
      <c r="BG104" s="286"/>
      <c r="BH104" s="286"/>
      <c r="BI104" s="286"/>
      <c r="BJ104" s="287"/>
      <c r="BK104" s="49"/>
      <c r="BL104" s="17"/>
    </row>
    <row r="105" spans="2:64" ht="12" customHeight="1" x14ac:dyDescent="0.25">
      <c r="B105" s="16"/>
      <c r="C105" s="48"/>
      <c r="D105" s="91"/>
      <c r="E105" s="91"/>
      <c r="F105" s="91"/>
      <c r="G105" s="91"/>
      <c r="H105" s="91"/>
      <c r="I105" s="91"/>
      <c r="J105" s="91"/>
      <c r="K105" s="91"/>
      <c r="L105" s="91"/>
      <c r="M105" s="91"/>
      <c r="N105" s="91"/>
      <c r="O105" s="91"/>
      <c r="P105" s="91"/>
      <c r="Q105" s="91"/>
      <c r="R105" s="91"/>
      <c r="S105" s="91"/>
      <c r="T105" s="91"/>
      <c r="U105" s="91"/>
      <c r="V105" s="91"/>
      <c r="W105" s="91"/>
      <c r="X105" s="91"/>
      <c r="Y105" s="91"/>
      <c r="Z105" s="91"/>
      <c r="AA105" s="91"/>
      <c r="AB105" s="91"/>
      <c r="AC105" s="91"/>
      <c r="AD105" s="91"/>
      <c r="AE105" s="91"/>
      <c r="AF105" s="91"/>
      <c r="AG105" s="91"/>
      <c r="AH105" s="91"/>
      <c r="AI105" s="91"/>
      <c r="AJ105" s="91"/>
      <c r="AK105" s="91"/>
      <c r="AL105" s="91"/>
      <c r="AM105" s="91"/>
      <c r="AN105" s="91"/>
      <c r="AO105" s="91"/>
      <c r="AP105" s="91"/>
      <c r="AQ105" s="91"/>
      <c r="AR105" s="91"/>
      <c r="AS105" s="91"/>
      <c r="AT105" s="91"/>
      <c r="AU105" s="91"/>
      <c r="AV105" s="91"/>
      <c r="AW105" s="91"/>
      <c r="AX105" s="91"/>
      <c r="AY105" s="91"/>
      <c r="AZ105" s="91"/>
      <c r="BA105" s="91"/>
      <c r="BB105" s="2"/>
      <c r="BC105" s="193" t="s">
        <v>106</v>
      </c>
      <c r="BD105" s="193"/>
      <c r="BE105" s="193"/>
      <c r="BF105" s="193"/>
      <c r="BG105" s="193"/>
      <c r="BH105" s="193"/>
      <c r="BI105" s="193"/>
      <c r="BJ105" s="193"/>
      <c r="BK105" s="49"/>
      <c r="BL105" s="17"/>
    </row>
    <row r="106" spans="2:64" ht="12" customHeight="1" x14ac:dyDescent="0.25">
      <c r="B106" s="16"/>
      <c r="C106" s="48"/>
      <c r="D106" s="91"/>
      <c r="E106" s="91" t="s">
        <v>58</v>
      </c>
      <c r="R106" s="108" t="s">
        <v>76</v>
      </c>
      <c r="AS106" s="2"/>
      <c r="AT106" s="2"/>
      <c r="AU106" s="2"/>
      <c r="AV106" s="2"/>
      <c r="AW106" s="2"/>
      <c r="AX106" s="2"/>
      <c r="AY106" s="2"/>
      <c r="AZ106" s="2"/>
      <c r="BA106" s="2"/>
      <c r="BB106" s="2"/>
      <c r="BC106" s="2"/>
      <c r="BD106" s="2"/>
      <c r="BE106" s="2"/>
      <c r="BF106" s="2"/>
      <c r="BG106" s="2"/>
      <c r="BH106" s="2"/>
      <c r="BI106" s="2"/>
      <c r="BJ106" s="2"/>
      <c r="BK106" s="49"/>
      <c r="BL106" s="17"/>
    </row>
    <row r="107" spans="2:64" ht="12" customHeight="1" x14ac:dyDescent="0.25">
      <c r="B107" s="16"/>
      <c r="C107" s="48"/>
      <c r="D107" s="91"/>
      <c r="E107" s="91"/>
      <c r="F107" s="114" t="s">
        <v>81</v>
      </c>
      <c r="G107" s="115"/>
      <c r="H107" s="115"/>
      <c r="I107" s="115"/>
      <c r="J107" s="115"/>
      <c r="K107" s="116"/>
      <c r="L107" s="115"/>
      <c r="M107" s="115"/>
      <c r="N107" s="115"/>
      <c r="O107" s="115"/>
      <c r="P107" s="115"/>
      <c r="Q107" s="115"/>
      <c r="R107" s="115"/>
      <c r="S107" s="115"/>
      <c r="T107" s="115"/>
      <c r="AS107" s="2"/>
      <c r="AT107" s="2"/>
      <c r="AU107" s="2"/>
      <c r="AV107" s="2"/>
      <c r="AW107" s="2"/>
      <c r="AX107" s="2"/>
      <c r="AY107" s="2"/>
      <c r="AZ107" s="2"/>
      <c r="BA107" s="2"/>
      <c r="BB107" s="2"/>
      <c r="BC107" s="2"/>
      <c r="BD107" s="2"/>
      <c r="BE107" s="2"/>
      <c r="BF107" s="2"/>
      <c r="BG107" s="2"/>
      <c r="BH107" s="2"/>
      <c r="BI107" s="2"/>
      <c r="BJ107" s="2"/>
      <c r="BK107" s="49"/>
      <c r="BL107" s="17"/>
    </row>
    <row r="108" spans="2:64" ht="12" customHeight="1" x14ac:dyDescent="0.25">
      <c r="B108" s="16"/>
      <c r="C108" s="48"/>
      <c r="D108" s="91"/>
      <c r="E108" s="91"/>
      <c r="F108" s="123" t="str">
        <f>"veuillez indiquer les quantités de bacs et pièces qui ont été distribués en libre-service aux clientèles non admissibles pour le trimestre "&amp;'1. Identité du requérant'!AD35&amp;" de l'année "&amp;'1. Identité du requérant'!E35&amp;" dans le tableau ci-dessous :"</f>
        <v>veuillez indiquer les quantités de bacs et pièces qui ont été distribués en libre-service aux clientèles non admissibles pour le trimestre  de l'année  dans le tableau ci-dessous :</v>
      </c>
      <c r="G108" s="123"/>
      <c r="H108" s="123"/>
      <c r="I108" s="123"/>
      <c r="J108" s="123"/>
      <c r="K108" s="123"/>
      <c r="L108" s="123"/>
      <c r="M108" s="123"/>
      <c r="N108" s="123"/>
      <c r="O108" s="123"/>
      <c r="P108" s="123"/>
      <c r="Q108" s="123"/>
      <c r="R108" s="123"/>
      <c r="S108" s="123"/>
      <c r="T108" s="123"/>
      <c r="U108" s="123"/>
      <c r="V108" s="123"/>
      <c r="W108" s="123"/>
      <c r="X108" s="123"/>
      <c r="Y108" s="123"/>
      <c r="Z108" s="123"/>
      <c r="AA108" s="123"/>
      <c r="AB108" s="123"/>
      <c r="AC108" s="123"/>
      <c r="AD108" s="123"/>
      <c r="AE108" s="123"/>
      <c r="AF108" s="123"/>
      <c r="AG108" s="123"/>
      <c r="AH108" s="123"/>
      <c r="AI108" s="123"/>
      <c r="AJ108" s="123"/>
      <c r="AK108" s="123"/>
      <c r="AL108" s="123"/>
      <c r="AM108" s="123"/>
      <c r="AN108" s="123"/>
      <c r="AO108" s="123"/>
      <c r="AP108" s="123"/>
      <c r="AQ108" s="123"/>
      <c r="AR108" s="123"/>
      <c r="AS108" s="2"/>
      <c r="AT108" s="2"/>
      <c r="AU108" s="2"/>
      <c r="AV108" s="2"/>
      <c r="AW108" s="2"/>
      <c r="AX108" s="2"/>
      <c r="AY108" s="2"/>
      <c r="AZ108" s="2"/>
      <c r="BA108" s="2"/>
      <c r="BB108" s="2"/>
      <c r="BC108" s="2"/>
      <c r="BD108" s="2"/>
      <c r="BE108" s="2"/>
      <c r="BF108" s="2"/>
      <c r="BG108" s="2"/>
      <c r="BH108" s="2"/>
      <c r="BI108" s="2"/>
      <c r="BJ108" s="2"/>
      <c r="BK108" s="49"/>
      <c r="BL108" s="17"/>
    </row>
    <row r="109" spans="2:64" ht="12" customHeight="1" x14ac:dyDescent="0.25">
      <c r="B109" s="16"/>
      <c r="C109" s="48"/>
      <c r="D109" s="91"/>
      <c r="E109" s="91"/>
      <c r="F109" s="123"/>
      <c r="G109" s="123"/>
      <c r="H109" s="123"/>
      <c r="I109" s="123"/>
      <c r="J109" s="123"/>
      <c r="K109" s="123"/>
      <c r="L109" s="123"/>
      <c r="M109" s="123"/>
      <c r="N109" s="123"/>
      <c r="O109" s="123"/>
      <c r="P109" s="123"/>
      <c r="Q109" s="123"/>
      <c r="R109" s="123"/>
      <c r="S109" s="123"/>
      <c r="T109" s="123"/>
      <c r="U109" s="123"/>
      <c r="V109" s="123"/>
      <c r="W109" s="123"/>
      <c r="X109" s="123"/>
      <c r="Y109" s="123"/>
      <c r="Z109" s="123"/>
      <c r="AA109" s="123"/>
      <c r="AB109" s="123"/>
      <c r="AC109" s="123"/>
      <c r="AD109" s="123"/>
      <c r="AE109" s="123"/>
      <c r="AF109" s="123"/>
      <c r="AG109" s="123"/>
      <c r="AH109" s="123"/>
      <c r="AI109" s="123"/>
      <c r="AJ109" s="123"/>
      <c r="AK109" s="123"/>
      <c r="AL109" s="123"/>
      <c r="AM109" s="123"/>
      <c r="AN109" s="123"/>
      <c r="AO109" s="123"/>
      <c r="AP109" s="123"/>
      <c r="AQ109" s="123"/>
      <c r="AR109" s="123"/>
      <c r="AS109" s="2"/>
      <c r="AT109" s="2"/>
      <c r="AU109" s="2"/>
      <c r="AV109" s="2"/>
      <c r="AW109" s="2"/>
      <c r="AX109" s="2"/>
      <c r="AY109" s="2"/>
      <c r="AZ109" s="2"/>
      <c r="BA109" s="2"/>
      <c r="BB109" s="2"/>
      <c r="BC109" s="2"/>
      <c r="BD109" s="2"/>
      <c r="BE109" s="2"/>
      <c r="BF109" s="2"/>
      <c r="BG109" s="2"/>
      <c r="BH109" s="2"/>
      <c r="BI109" s="2"/>
      <c r="BJ109" s="2"/>
      <c r="BK109" s="49"/>
      <c r="BL109" s="17"/>
    </row>
    <row r="110" spans="2:64" ht="12" customHeight="1" x14ac:dyDescent="0.25">
      <c r="B110" s="16"/>
      <c r="C110" s="48"/>
      <c r="D110" s="91"/>
      <c r="E110" s="91"/>
      <c r="F110" s="123"/>
      <c r="G110" s="123"/>
      <c r="H110" s="123"/>
      <c r="I110" s="123"/>
      <c r="J110" s="123"/>
      <c r="K110" s="123"/>
      <c r="L110" s="123"/>
      <c r="M110" s="123"/>
      <c r="N110" s="123"/>
      <c r="O110" s="123"/>
      <c r="P110" s="123"/>
      <c r="Q110" s="123"/>
      <c r="R110" s="123"/>
      <c r="S110" s="123"/>
      <c r="T110" s="123"/>
      <c r="U110" s="123"/>
      <c r="V110" s="123"/>
      <c r="W110" s="123"/>
      <c r="X110" s="123"/>
      <c r="Y110" s="123"/>
      <c r="Z110" s="123"/>
      <c r="AA110" s="123"/>
      <c r="AB110" s="123"/>
      <c r="AC110" s="123"/>
      <c r="AD110" s="123"/>
      <c r="AE110" s="123"/>
      <c r="AF110" s="123"/>
      <c r="AG110" s="123"/>
      <c r="AH110" s="123"/>
      <c r="AI110" s="123"/>
      <c r="AJ110" s="123"/>
      <c r="AK110" s="123"/>
      <c r="AL110" s="123"/>
      <c r="AM110" s="123"/>
      <c r="AN110" s="123"/>
      <c r="AO110" s="123"/>
      <c r="AP110" s="123"/>
      <c r="AQ110" s="123"/>
      <c r="AR110" s="123"/>
      <c r="AS110" s="2"/>
      <c r="AT110" s="2"/>
      <c r="AU110" s="2"/>
      <c r="AV110" s="2"/>
      <c r="AW110" s="2"/>
      <c r="AX110" s="2"/>
      <c r="AY110" s="2"/>
      <c r="AZ110" s="2"/>
      <c r="BA110" s="2"/>
      <c r="BB110" s="2"/>
      <c r="BC110" s="2"/>
      <c r="BD110" s="2"/>
      <c r="BE110" s="2"/>
      <c r="BF110" s="2"/>
      <c r="BG110" s="2"/>
      <c r="BH110" s="2"/>
      <c r="BI110" s="2"/>
      <c r="BJ110" s="2"/>
      <c r="BK110" s="49"/>
      <c r="BL110" s="17"/>
    </row>
    <row r="111" spans="2:64" ht="12" customHeight="1" x14ac:dyDescent="0.25">
      <c r="B111" s="16"/>
      <c r="C111" s="48"/>
      <c r="D111" s="91"/>
      <c r="E111" s="91"/>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2"/>
      <c r="AT111" s="2"/>
      <c r="AU111" s="2"/>
      <c r="AV111" s="2"/>
      <c r="AW111" s="2"/>
      <c r="AX111" s="2"/>
      <c r="AY111" s="2"/>
      <c r="AZ111" s="2"/>
      <c r="BA111" s="2"/>
      <c r="BB111" s="2"/>
      <c r="BC111" s="2"/>
      <c r="BD111" s="2"/>
      <c r="BE111" s="2"/>
      <c r="BF111" s="2"/>
      <c r="BG111" s="2"/>
      <c r="BH111" s="2"/>
      <c r="BI111" s="2"/>
      <c r="BJ111" s="2"/>
      <c r="BK111" s="49"/>
      <c r="BL111" s="17"/>
    </row>
    <row r="112" spans="2:64" ht="12" customHeight="1" x14ac:dyDescent="0.25">
      <c r="B112" s="16"/>
      <c r="C112" s="48"/>
      <c r="D112" s="259" t="s">
        <v>82</v>
      </c>
      <c r="E112" s="259"/>
      <c r="F112" s="259"/>
      <c r="G112" s="259"/>
      <c r="H112" s="229" t="s">
        <v>64</v>
      </c>
      <c r="I112" s="230"/>
      <c r="J112" s="230"/>
      <c r="K112" s="230"/>
      <c r="L112" s="230"/>
      <c r="M112" s="230"/>
      <c r="N112" s="231"/>
      <c r="O112" s="216" t="s">
        <v>83</v>
      </c>
      <c r="P112" s="217"/>
      <c r="Q112" s="217"/>
      <c r="R112" s="222"/>
      <c r="S112" s="278" t="s">
        <v>89</v>
      </c>
      <c r="T112" s="278"/>
      <c r="U112" s="278"/>
      <c r="V112" s="278"/>
      <c r="W112" s="278"/>
      <c r="X112" s="278"/>
      <c r="Y112" s="278"/>
      <c r="Z112" s="278"/>
      <c r="AA112" s="278"/>
      <c r="AB112" s="278"/>
      <c r="AC112" s="278"/>
      <c r="AD112" s="278"/>
      <c r="AE112" s="278"/>
      <c r="AF112" s="226" t="s">
        <v>90</v>
      </c>
      <c r="AG112" s="226"/>
      <c r="AH112" s="226"/>
      <c r="AI112" s="226"/>
      <c r="AJ112" s="226"/>
      <c r="AK112" s="226"/>
      <c r="AL112" s="226"/>
      <c r="AM112" s="111" t="s">
        <v>76</v>
      </c>
      <c r="AN112" s="199" t="s">
        <v>68</v>
      </c>
      <c r="AO112" s="199"/>
      <c r="AP112" s="199"/>
      <c r="AQ112" s="200"/>
      <c r="AR112" s="188" t="s">
        <v>107</v>
      </c>
      <c r="AS112" s="188"/>
      <c r="AT112" s="188"/>
      <c r="AU112" s="188"/>
      <c r="AV112" s="188"/>
      <c r="AW112" s="188"/>
      <c r="AX112" s="188" t="s">
        <v>108</v>
      </c>
      <c r="AY112" s="188"/>
      <c r="AZ112" s="188"/>
      <c r="BA112" s="188"/>
      <c r="BB112" s="188"/>
      <c r="BC112" s="188"/>
      <c r="BD112" s="188"/>
      <c r="BE112" s="188"/>
      <c r="BF112" s="188"/>
      <c r="BG112" s="188"/>
      <c r="BH112" s="188"/>
      <c r="BK112" s="49"/>
      <c r="BL112" s="17"/>
    </row>
    <row r="113" spans="2:64" ht="12" customHeight="1" x14ac:dyDescent="0.25">
      <c r="B113" s="16"/>
      <c r="C113" s="48"/>
      <c r="D113" s="259"/>
      <c r="E113" s="259"/>
      <c r="F113" s="259"/>
      <c r="G113" s="259"/>
      <c r="H113" s="232"/>
      <c r="I113" s="233"/>
      <c r="J113" s="233"/>
      <c r="K113" s="233"/>
      <c r="L113" s="233"/>
      <c r="M113" s="233"/>
      <c r="N113" s="234"/>
      <c r="O113" s="218"/>
      <c r="P113" s="219"/>
      <c r="Q113" s="219"/>
      <c r="R113" s="223"/>
      <c r="S113" s="209" t="s">
        <v>91</v>
      </c>
      <c r="T113" s="210"/>
      <c r="U113" s="210"/>
      <c r="V113" s="210"/>
      <c r="W113" s="210"/>
      <c r="X113" s="210"/>
      <c r="Y113" s="213"/>
      <c r="Z113" s="209" t="s">
        <v>92</v>
      </c>
      <c r="AA113" s="210"/>
      <c r="AB113" s="210"/>
      <c r="AC113" s="210"/>
      <c r="AD113" s="210"/>
      <c r="AE113" s="210"/>
      <c r="AF113" s="209" t="s">
        <v>93</v>
      </c>
      <c r="AG113" s="210"/>
      <c r="AH113" s="210"/>
      <c r="AI113" s="210"/>
      <c r="AJ113" s="210"/>
      <c r="AK113" s="210"/>
      <c r="AL113" s="210"/>
      <c r="AM113" s="213"/>
      <c r="AN113" s="201"/>
      <c r="AO113" s="201"/>
      <c r="AP113" s="201"/>
      <c r="AQ113" s="202"/>
      <c r="AR113" s="188"/>
      <c r="AS113" s="188"/>
      <c r="AT113" s="188"/>
      <c r="AU113" s="188"/>
      <c r="AV113" s="188"/>
      <c r="AW113" s="188"/>
      <c r="AX113" s="188"/>
      <c r="AY113" s="188"/>
      <c r="AZ113" s="188"/>
      <c r="BA113" s="188"/>
      <c r="BB113" s="188"/>
      <c r="BC113" s="188"/>
      <c r="BD113" s="188"/>
      <c r="BE113" s="188"/>
      <c r="BF113" s="188"/>
      <c r="BG113" s="188"/>
      <c r="BH113" s="188"/>
      <c r="BK113" s="49"/>
      <c r="BL113" s="17"/>
    </row>
    <row r="114" spans="2:64" ht="12" customHeight="1" x14ac:dyDescent="0.25">
      <c r="B114" s="16"/>
      <c r="C114" s="48"/>
      <c r="D114" s="259"/>
      <c r="E114" s="259"/>
      <c r="F114" s="259"/>
      <c r="G114" s="259"/>
      <c r="H114" s="232"/>
      <c r="I114" s="233"/>
      <c r="J114" s="233"/>
      <c r="K114" s="233"/>
      <c r="L114" s="233"/>
      <c r="M114" s="233"/>
      <c r="N114" s="234"/>
      <c r="O114" s="218"/>
      <c r="P114" s="219"/>
      <c r="Q114" s="219"/>
      <c r="R114" s="223"/>
      <c r="S114" s="209"/>
      <c r="T114" s="210"/>
      <c r="U114" s="210"/>
      <c r="V114" s="210"/>
      <c r="W114" s="210"/>
      <c r="X114" s="210"/>
      <c r="Y114" s="213"/>
      <c r="Z114" s="209"/>
      <c r="AA114" s="210"/>
      <c r="AB114" s="210"/>
      <c r="AC114" s="210"/>
      <c r="AD114" s="210"/>
      <c r="AE114" s="210"/>
      <c r="AF114" s="209"/>
      <c r="AG114" s="210"/>
      <c r="AH114" s="210"/>
      <c r="AI114" s="210"/>
      <c r="AJ114" s="210"/>
      <c r="AK114" s="210"/>
      <c r="AL114" s="210"/>
      <c r="AM114" s="213"/>
      <c r="AN114" s="201"/>
      <c r="AO114" s="201"/>
      <c r="AP114" s="201"/>
      <c r="AQ114" s="202"/>
      <c r="AR114" s="188"/>
      <c r="AS114" s="188"/>
      <c r="AT114" s="188"/>
      <c r="AU114" s="188"/>
      <c r="AV114" s="188"/>
      <c r="AW114" s="188"/>
      <c r="AX114" s="188"/>
      <c r="AY114" s="188"/>
      <c r="AZ114" s="188"/>
      <c r="BA114" s="188"/>
      <c r="BB114" s="188"/>
      <c r="BC114" s="188"/>
      <c r="BD114" s="188"/>
      <c r="BE114" s="188"/>
      <c r="BF114" s="188"/>
      <c r="BG114" s="188"/>
      <c r="BH114" s="188"/>
      <c r="BK114" s="49"/>
      <c r="BL114" s="17"/>
    </row>
    <row r="115" spans="2:64" ht="12" customHeight="1" x14ac:dyDescent="0.25">
      <c r="B115" s="16"/>
      <c r="C115" s="48"/>
      <c r="D115" s="259"/>
      <c r="E115" s="259"/>
      <c r="F115" s="259"/>
      <c r="G115" s="259"/>
      <c r="H115" s="232"/>
      <c r="I115" s="233"/>
      <c r="J115" s="233"/>
      <c r="K115" s="233"/>
      <c r="L115" s="233"/>
      <c r="M115" s="233"/>
      <c r="N115" s="234"/>
      <c r="O115" s="218"/>
      <c r="P115" s="219"/>
      <c r="Q115" s="219"/>
      <c r="R115" s="223"/>
      <c r="S115" s="209"/>
      <c r="T115" s="210"/>
      <c r="U115" s="210"/>
      <c r="V115" s="210"/>
      <c r="W115" s="210"/>
      <c r="X115" s="210"/>
      <c r="Y115" s="213"/>
      <c r="Z115" s="209"/>
      <c r="AA115" s="210"/>
      <c r="AB115" s="210"/>
      <c r="AC115" s="210"/>
      <c r="AD115" s="210"/>
      <c r="AE115" s="210"/>
      <c r="AF115" s="209"/>
      <c r="AG115" s="210"/>
      <c r="AH115" s="210"/>
      <c r="AI115" s="210"/>
      <c r="AJ115" s="210"/>
      <c r="AK115" s="210"/>
      <c r="AL115" s="210"/>
      <c r="AM115" s="213"/>
      <c r="AN115" s="201"/>
      <c r="AO115" s="201"/>
      <c r="AP115" s="201"/>
      <c r="AQ115" s="202"/>
      <c r="AR115" s="188"/>
      <c r="AS115" s="188"/>
      <c r="AT115" s="188"/>
      <c r="AU115" s="188"/>
      <c r="AV115" s="188"/>
      <c r="AW115" s="188"/>
      <c r="AX115" s="188"/>
      <c r="AY115" s="188"/>
      <c r="AZ115" s="188"/>
      <c r="BA115" s="188"/>
      <c r="BB115" s="188"/>
      <c r="BC115" s="188"/>
      <c r="BD115" s="188"/>
      <c r="BE115" s="188"/>
      <c r="BF115" s="188"/>
      <c r="BG115" s="188"/>
      <c r="BH115" s="188"/>
      <c r="BK115" s="49"/>
      <c r="BL115" s="17"/>
    </row>
    <row r="116" spans="2:64" ht="12" customHeight="1" x14ac:dyDescent="0.25">
      <c r="B116" s="16"/>
      <c r="C116" s="48"/>
      <c r="D116" s="259"/>
      <c r="E116" s="259"/>
      <c r="F116" s="259"/>
      <c r="G116" s="259"/>
      <c r="H116" s="235"/>
      <c r="I116" s="236"/>
      <c r="J116" s="236"/>
      <c r="K116" s="236"/>
      <c r="L116" s="236"/>
      <c r="M116" s="236"/>
      <c r="N116" s="237"/>
      <c r="O116" s="220"/>
      <c r="P116" s="221"/>
      <c r="Q116" s="221"/>
      <c r="R116" s="224"/>
      <c r="S116" s="211"/>
      <c r="T116" s="212"/>
      <c r="U116" s="212"/>
      <c r="V116" s="212"/>
      <c r="W116" s="212"/>
      <c r="X116" s="212"/>
      <c r="Y116" s="214"/>
      <c r="Z116" s="211"/>
      <c r="AA116" s="212"/>
      <c r="AB116" s="212"/>
      <c r="AC116" s="212"/>
      <c r="AD116" s="212"/>
      <c r="AE116" s="212"/>
      <c r="AF116" s="211"/>
      <c r="AG116" s="212"/>
      <c r="AH116" s="212"/>
      <c r="AI116" s="212"/>
      <c r="AJ116" s="212"/>
      <c r="AK116" s="212"/>
      <c r="AL116" s="212"/>
      <c r="AM116" s="214"/>
      <c r="AN116" s="203"/>
      <c r="AO116" s="203"/>
      <c r="AP116" s="203"/>
      <c r="AQ116" s="204"/>
      <c r="AR116" s="188"/>
      <c r="AS116" s="188"/>
      <c r="AT116" s="188"/>
      <c r="AU116" s="188"/>
      <c r="AV116" s="188"/>
      <c r="AW116" s="188"/>
      <c r="AX116" s="188"/>
      <c r="AY116" s="188"/>
      <c r="AZ116" s="188"/>
      <c r="BA116" s="188"/>
      <c r="BB116" s="188"/>
      <c r="BC116" s="188"/>
      <c r="BD116" s="188"/>
      <c r="BE116" s="188"/>
      <c r="BF116" s="188"/>
      <c r="BG116" s="188"/>
      <c r="BH116" s="188"/>
      <c r="BK116" s="49"/>
      <c r="BL116" s="17"/>
    </row>
    <row r="117" spans="2:64" ht="12" customHeight="1" x14ac:dyDescent="0.25">
      <c r="B117" s="16"/>
      <c r="C117" s="48"/>
      <c r="D117" s="276" t="s">
        <v>85</v>
      </c>
      <c r="E117" s="276"/>
      <c r="F117" s="276"/>
      <c r="G117" s="276"/>
      <c r="H117" s="149" t="s">
        <v>94</v>
      </c>
      <c r="I117" s="150"/>
      <c r="J117" s="150"/>
      <c r="K117" s="150"/>
      <c r="L117" s="150"/>
      <c r="M117" s="150"/>
      <c r="N117" s="151"/>
      <c r="O117" s="173"/>
      <c r="P117" s="173"/>
      <c r="Q117" s="173"/>
      <c r="R117" s="173"/>
      <c r="S117" s="152"/>
      <c r="T117" s="153"/>
      <c r="U117" s="153"/>
      <c r="V117" s="153"/>
      <c r="W117" s="153"/>
      <c r="X117" s="153"/>
      <c r="Y117" s="154"/>
      <c r="Z117" s="152"/>
      <c r="AA117" s="153"/>
      <c r="AB117" s="153"/>
      <c r="AC117" s="153"/>
      <c r="AD117" s="153"/>
      <c r="AE117" s="154"/>
      <c r="AF117" s="155"/>
      <c r="AG117" s="156"/>
      <c r="AH117" s="156"/>
      <c r="AI117" s="156"/>
      <c r="AJ117" s="156"/>
      <c r="AK117" s="156"/>
      <c r="AL117" s="156"/>
      <c r="AM117" s="157"/>
      <c r="AN117" s="162">
        <f t="shared" ref="AN117:AN124" si="23">SUM(S117:AM117)</f>
        <v>0</v>
      </c>
      <c r="AO117" s="163"/>
      <c r="AP117" s="163"/>
      <c r="AQ117" s="163"/>
      <c r="AR117" s="189" cm="1">
        <f t="array" ref="AR117">_xlfn.XLOOKUP($D$117&amp;$H$117&amp;O117&amp;"Non",Liste!$K$9:$K$60&amp;Liste!$L$9:$L$60&amp;Liste!$M$9:$M$60&amp;Liste!$N$9:$N$60,Liste!$O$9:$O$60,0,0,1)</f>
        <v>82.9</v>
      </c>
      <c r="AS117" s="190"/>
      <c r="AT117" s="190"/>
      <c r="AU117" s="190"/>
      <c r="AV117" s="190"/>
      <c r="AW117" s="191"/>
      <c r="AX117" s="161">
        <f t="shared" ref="AX117" si="24">AN117*AR117</f>
        <v>0</v>
      </c>
      <c r="AY117" s="161"/>
      <c r="AZ117" s="161"/>
      <c r="BA117" s="161"/>
      <c r="BB117" s="161"/>
      <c r="BC117" s="161"/>
      <c r="BD117" s="161"/>
      <c r="BE117" s="161"/>
      <c r="BF117" s="161"/>
      <c r="BG117" s="161"/>
      <c r="BH117" s="161"/>
      <c r="BK117" s="49"/>
      <c r="BL117" s="17"/>
    </row>
    <row r="118" spans="2:64" ht="12" customHeight="1" x14ac:dyDescent="0.25">
      <c r="B118" s="16"/>
      <c r="C118" s="48"/>
      <c r="D118" s="276"/>
      <c r="E118" s="276"/>
      <c r="F118" s="276"/>
      <c r="G118" s="277"/>
      <c r="H118" s="149" t="s">
        <v>95</v>
      </c>
      <c r="I118" s="150"/>
      <c r="J118" s="150"/>
      <c r="K118" s="150"/>
      <c r="L118" s="150"/>
      <c r="M118" s="150"/>
      <c r="N118" s="151"/>
      <c r="O118" s="173"/>
      <c r="P118" s="173"/>
      <c r="Q118" s="173"/>
      <c r="R118" s="173"/>
      <c r="S118" s="152"/>
      <c r="T118" s="153"/>
      <c r="U118" s="153"/>
      <c r="V118" s="153"/>
      <c r="W118" s="153"/>
      <c r="X118" s="153"/>
      <c r="Y118" s="154"/>
      <c r="Z118" s="152"/>
      <c r="AA118" s="153"/>
      <c r="AB118" s="153"/>
      <c r="AC118" s="153"/>
      <c r="AD118" s="153"/>
      <c r="AE118" s="154"/>
      <c r="AF118" s="155"/>
      <c r="AG118" s="156"/>
      <c r="AH118" s="156"/>
      <c r="AI118" s="156"/>
      <c r="AJ118" s="156"/>
      <c r="AK118" s="156"/>
      <c r="AL118" s="156"/>
      <c r="AM118" s="157"/>
      <c r="AN118" s="162">
        <f t="shared" ref="AN118" si="25">SUM(S118:AM118)</f>
        <v>0</v>
      </c>
      <c r="AO118" s="163"/>
      <c r="AP118" s="163"/>
      <c r="AQ118" s="163"/>
      <c r="AR118" s="189" cm="1">
        <f t="array" ref="AR118">_xlfn.XLOOKUP($D$117&amp;$H$117&amp;O118&amp;"Non",Liste!$K$9:$K$60&amp;Liste!$L$9:$L$60&amp;Liste!$M$9:$M$60&amp;Liste!$N$9:$N$60,Liste!$O$9:$O$60,0,0,1)</f>
        <v>82.9</v>
      </c>
      <c r="AS118" s="190"/>
      <c r="AT118" s="190"/>
      <c r="AU118" s="190"/>
      <c r="AV118" s="190"/>
      <c r="AW118" s="191"/>
      <c r="AX118" s="161">
        <f t="shared" ref="AX118:AX120" si="26">AN118*AR118</f>
        <v>0</v>
      </c>
      <c r="AY118" s="161"/>
      <c r="AZ118" s="161"/>
      <c r="BA118" s="161"/>
      <c r="BB118" s="161"/>
      <c r="BC118" s="161"/>
      <c r="BD118" s="161"/>
      <c r="BE118" s="161"/>
      <c r="BF118" s="161"/>
      <c r="BG118" s="161"/>
      <c r="BH118" s="161"/>
      <c r="BK118" s="49"/>
      <c r="BL118" s="17"/>
    </row>
    <row r="119" spans="2:64" ht="12" customHeight="1" x14ac:dyDescent="0.25">
      <c r="B119" s="16"/>
      <c r="C119" s="48"/>
      <c r="D119" s="276"/>
      <c r="E119" s="276"/>
      <c r="F119" s="276"/>
      <c r="G119" s="277"/>
      <c r="H119" s="143"/>
      <c r="I119" s="144"/>
      <c r="J119" s="144"/>
      <c r="K119" s="144"/>
      <c r="L119" s="144"/>
      <c r="M119" s="144"/>
      <c r="N119" s="112" t="s">
        <v>76</v>
      </c>
      <c r="O119" s="173"/>
      <c r="P119" s="173"/>
      <c r="Q119" s="173"/>
      <c r="R119" s="173"/>
      <c r="S119" s="152"/>
      <c r="T119" s="153"/>
      <c r="U119" s="153"/>
      <c r="V119" s="153"/>
      <c r="W119" s="153"/>
      <c r="X119" s="153"/>
      <c r="Y119" s="154"/>
      <c r="Z119" s="152"/>
      <c r="AA119" s="153"/>
      <c r="AB119" s="153"/>
      <c r="AC119" s="153"/>
      <c r="AD119" s="153"/>
      <c r="AE119" s="154"/>
      <c r="AF119" s="155"/>
      <c r="AG119" s="156"/>
      <c r="AH119" s="156"/>
      <c r="AI119" s="156"/>
      <c r="AJ119" s="156"/>
      <c r="AK119" s="156"/>
      <c r="AL119" s="156"/>
      <c r="AM119" s="157"/>
      <c r="AN119" s="162">
        <f t="shared" ref="AN119:AN120" si="27">SUM(S119:AM119)</f>
        <v>0</v>
      </c>
      <c r="AO119" s="163"/>
      <c r="AP119" s="163"/>
      <c r="AQ119" s="163"/>
      <c r="AR119" s="164"/>
      <c r="AS119" s="164"/>
      <c r="AT119" s="164"/>
      <c r="AU119" s="164"/>
      <c r="AV119" s="164"/>
      <c r="AW119" s="164"/>
      <c r="AX119" s="161">
        <f t="shared" si="26"/>
        <v>0</v>
      </c>
      <c r="AY119" s="161"/>
      <c r="AZ119" s="161"/>
      <c r="BA119" s="161"/>
      <c r="BB119" s="161"/>
      <c r="BC119" s="161"/>
      <c r="BD119" s="161"/>
      <c r="BE119" s="161"/>
      <c r="BF119" s="161"/>
      <c r="BG119" s="161"/>
      <c r="BH119" s="161"/>
      <c r="BK119" s="49"/>
      <c r="BL119" s="17"/>
    </row>
    <row r="120" spans="2:64" ht="12" customHeight="1" x14ac:dyDescent="0.25">
      <c r="B120" s="16"/>
      <c r="C120" s="48"/>
      <c r="D120" s="276"/>
      <c r="E120" s="276"/>
      <c r="F120" s="276"/>
      <c r="G120" s="277"/>
      <c r="H120" s="143"/>
      <c r="I120" s="144"/>
      <c r="J120" s="144"/>
      <c r="K120" s="144"/>
      <c r="L120" s="144"/>
      <c r="M120" s="144"/>
      <c r="N120" s="112" t="s">
        <v>76</v>
      </c>
      <c r="O120" s="173"/>
      <c r="P120" s="173"/>
      <c r="Q120" s="173"/>
      <c r="R120" s="173"/>
      <c r="S120" s="152"/>
      <c r="T120" s="153"/>
      <c r="U120" s="153"/>
      <c r="V120" s="153"/>
      <c r="W120" s="153"/>
      <c r="X120" s="153"/>
      <c r="Y120" s="154"/>
      <c r="Z120" s="152"/>
      <c r="AA120" s="153"/>
      <c r="AB120" s="153"/>
      <c r="AC120" s="153"/>
      <c r="AD120" s="153"/>
      <c r="AE120" s="154"/>
      <c r="AF120" s="155"/>
      <c r="AG120" s="156"/>
      <c r="AH120" s="156"/>
      <c r="AI120" s="156"/>
      <c r="AJ120" s="156"/>
      <c r="AK120" s="156"/>
      <c r="AL120" s="156"/>
      <c r="AM120" s="157"/>
      <c r="AN120" s="162">
        <f t="shared" si="27"/>
        <v>0</v>
      </c>
      <c r="AO120" s="163"/>
      <c r="AP120" s="163"/>
      <c r="AQ120" s="163"/>
      <c r="AR120" s="164"/>
      <c r="AS120" s="164"/>
      <c r="AT120" s="164"/>
      <c r="AU120" s="164"/>
      <c r="AV120" s="164"/>
      <c r="AW120" s="164"/>
      <c r="AX120" s="161">
        <f t="shared" si="26"/>
        <v>0</v>
      </c>
      <c r="AY120" s="161"/>
      <c r="AZ120" s="161"/>
      <c r="BA120" s="161"/>
      <c r="BB120" s="161"/>
      <c r="BC120" s="161"/>
      <c r="BD120" s="161"/>
      <c r="BE120" s="161"/>
      <c r="BF120" s="161"/>
      <c r="BG120" s="161"/>
      <c r="BH120" s="161"/>
      <c r="BK120" s="49"/>
      <c r="BL120" s="17"/>
    </row>
    <row r="121" spans="2:64" ht="12" customHeight="1" x14ac:dyDescent="0.25">
      <c r="B121" s="16"/>
      <c r="C121" s="48"/>
      <c r="D121" s="187"/>
      <c r="E121" s="187"/>
      <c r="F121" s="187"/>
      <c r="G121" s="149"/>
      <c r="H121" s="143"/>
      <c r="I121" s="144"/>
      <c r="J121" s="144"/>
      <c r="K121" s="144"/>
      <c r="L121" s="144"/>
      <c r="M121" s="144"/>
      <c r="N121" s="112" t="s">
        <v>76</v>
      </c>
      <c r="O121" s="173"/>
      <c r="P121" s="173"/>
      <c r="Q121" s="173"/>
      <c r="R121" s="173"/>
      <c r="S121" s="152"/>
      <c r="T121" s="153"/>
      <c r="U121" s="153"/>
      <c r="V121" s="153"/>
      <c r="W121" s="153"/>
      <c r="X121" s="153"/>
      <c r="Y121" s="154"/>
      <c r="Z121" s="152"/>
      <c r="AA121" s="153"/>
      <c r="AB121" s="153"/>
      <c r="AC121" s="153"/>
      <c r="AD121" s="153"/>
      <c r="AE121" s="154"/>
      <c r="AF121" s="155"/>
      <c r="AG121" s="156"/>
      <c r="AH121" s="156"/>
      <c r="AI121" s="156"/>
      <c r="AJ121" s="156"/>
      <c r="AK121" s="156"/>
      <c r="AL121" s="156"/>
      <c r="AM121" s="157"/>
      <c r="AN121" s="162">
        <f t="shared" si="23"/>
        <v>0</v>
      </c>
      <c r="AO121" s="163"/>
      <c r="AP121" s="163"/>
      <c r="AQ121" s="163"/>
      <c r="AR121" s="164"/>
      <c r="AS121" s="164"/>
      <c r="AT121" s="164"/>
      <c r="AU121" s="164"/>
      <c r="AV121" s="164"/>
      <c r="AW121" s="164"/>
      <c r="AX121" s="161">
        <f t="shared" ref="AX121:AX141" si="28">AN121*AR121</f>
        <v>0</v>
      </c>
      <c r="AY121" s="161"/>
      <c r="AZ121" s="161"/>
      <c r="BA121" s="161"/>
      <c r="BB121" s="161"/>
      <c r="BC121" s="161"/>
      <c r="BD121" s="161"/>
      <c r="BE121" s="161"/>
      <c r="BF121" s="161"/>
      <c r="BG121" s="161"/>
      <c r="BH121" s="161"/>
      <c r="BK121" s="49"/>
      <c r="BL121" s="17"/>
    </row>
    <row r="122" spans="2:64" ht="12" customHeight="1" x14ac:dyDescent="0.25">
      <c r="B122" s="16"/>
      <c r="C122" s="48"/>
      <c r="D122" s="187" t="s">
        <v>83</v>
      </c>
      <c r="E122" s="187"/>
      <c r="F122" s="187"/>
      <c r="G122" s="187"/>
      <c r="H122" s="174" t="s">
        <v>94</v>
      </c>
      <c r="I122" s="175"/>
      <c r="J122" s="175"/>
      <c r="K122" s="175"/>
      <c r="L122" s="175"/>
      <c r="M122" s="175"/>
      <c r="N122" s="175"/>
      <c r="O122" s="149" t="s">
        <v>97</v>
      </c>
      <c r="P122" s="150"/>
      <c r="Q122" s="150"/>
      <c r="R122" s="151"/>
      <c r="S122" s="152"/>
      <c r="T122" s="153"/>
      <c r="U122" s="153"/>
      <c r="V122" s="153"/>
      <c r="W122" s="153"/>
      <c r="X122" s="153"/>
      <c r="Y122" s="154"/>
      <c r="Z122" s="152"/>
      <c r="AA122" s="153"/>
      <c r="AB122" s="153"/>
      <c r="AC122" s="153"/>
      <c r="AD122" s="153"/>
      <c r="AE122" s="154"/>
      <c r="AF122" s="155"/>
      <c r="AG122" s="156"/>
      <c r="AH122" s="156"/>
      <c r="AI122" s="156"/>
      <c r="AJ122" s="156"/>
      <c r="AK122" s="156"/>
      <c r="AL122" s="156"/>
      <c r="AM122" s="157"/>
      <c r="AN122" s="162">
        <f t="shared" si="23"/>
        <v>0</v>
      </c>
      <c r="AO122" s="163"/>
      <c r="AP122" s="163"/>
      <c r="AQ122" s="163"/>
      <c r="AR122" s="189" cm="1">
        <f t="array" ref="AR122">_xlfn.XLOOKUP($D$122&amp;$H$122&amp;O122&amp;"Non",Liste!$K$9:$K$60&amp;Liste!$L$9:$L$60&amp;Liste!$M$9:$M$60&amp;Liste!$N$9:$N$60,Liste!$O$9:$O$60,0,0,1)</f>
        <v>19.95</v>
      </c>
      <c r="AS122" s="190"/>
      <c r="AT122" s="190"/>
      <c r="AU122" s="190"/>
      <c r="AV122" s="190"/>
      <c r="AW122" s="191"/>
      <c r="AX122" s="161">
        <f t="shared" si="28"/>
        <v>0</v>
      </c>
      <c r="AY122" s="161"/>
      <c r="AZ122" s="161"/>
      <c r="BA122" s="161"/>
      <c r="BB122" s="161"/>
      <c r="BC122" s="161"/>
      <c r="BD122" s="161"/>
      <c r="BE122" s="161"/>
      <c r="BF122" s="161"/>
      <c r="BG122" s="161"/>
      <c r="BH122" s="161"/>
      <c r="BK122" s="49"/>
      <c r="BL122" s="17"/>
    </row>
    <row r="123" spans="2:64" ht="12" customHeight="1" x14ac:dyDescent="0.25">
      <c r="B123" s="16"/>
      <c r="C123" s="48"/>
      <c r="D123" s="187"/>
      <c r="E123" s="187"/>
      <c r="F123" s="187"/>
      <c r="G123" s="187"/>
      <c r="H123" s="177"/>
      <c r="I123" s="178"/>
      <c r="J123" s="178"/>
      <c r="K123" s="178"/>
      <c r="L123" s="178"/>
      <c r="M123" s="178"/>
      <c r="N123" s="178"/>
      <c r="O123" s="149" t="s">
        <v>98</v>
      </c>
      <c r="P123" s="150"/>
      <c r="Q123" s="150"/>
      <c r="R123" s="151"/>
      <c r="S123" s="152"/>
      <c r="T123" s="153"/>
      <c r="U123" s="153"/>
      <c r="V123" s="153"/>
      <c r="W123" s="153"/>
      <c r="X123" s="153"/>
      <c r="Y123" s="154"/>
      <c r="Z123" s="152"/>
      <c r="AA123" s="153"/>
      <c r="AB123" s="153"/>
      <c r="AC123" s="153"/>
      <c r="AD123" s="153"/>
      <c r="AE123" s="154"/>
      <c r="AF123" s="155"/>
      <c r="AG123" s="156"/>
      <c r="AH123" s="156"/>
      <c r="AI123" s="156"/>
      <c r="AJ123" s="156"/>
      <c r="AK123" s="156"/>
      <c r="AL123" s="156"/>
      <c r="AM123" s="157"/>
      <c r="AN123" s="162">
        <f t="shared" si="23"/>
        <v>0</v>
      </c>
      <c r="AO123" s="163"/>
      <c r="AP123" s="163"/>
      <c r="AQ123" s="163"/>
      <c r="AR123" s="189" cm="1">
        <f t="array" ref="AR123">_xlfn.XLOOKUP($D$122&amp;$H$122&amp;O123&amp;"Non",Liste!$K$9:$K$60&amp;Liste!$L$9:$L$60&amp;Liste!$M$9:$M$60&amp;Liste!$N$9:$N$60,Liste!$O$9:$O$60,0,0,1)</f>
        <v>2.7</v>
      </c>
      <c r="AS123" s="190"/>
      <c r="AT123" s="190"/>
      <c r="AU123" s="190"/>
      <c r="AV123" s="190"/>
      <c r="AW123" s="191"/>
      <c r="AX123" s="161">
        <f t="shared" si="28"/>
        <v>0</v>
      </c>
      <c r="AY123" s="161"/>
      <c r="AZ123" s="161"/>
      <c r="BA123" s="161"/>
      <c r="BB123" s="161"/>
      <c r="BC123" s="161"/>
      <c r="BD123" s="161"/>
      <c r="BE123" s="161"/>
      <c r="BF123" s="161"/>
      <c r="BG123" s="161"/>
      <c r="BH123" s="161"/>
      <c r="BK123" s="49"/>
      <c r="BL123" s="17"/>
    </row>
    <row r="124" spans="2:64" ht="12" customHeight="1" x14ac:dyDescent="0.25">
      <c r="B124" s="16"/>
      <c r="C124" s="48"/>
      <c r="D124" s="187"/>
      <c r="E124" s="187"/>
      <c r="F124" s="187"/>
      <c r="G124" s="187"/>
      <c r="H124" s="177"/>
      <c r="I124" s="178"/>
      <c r="J124" s="178"/>
      <c r="K124" s="178"/>
      <c r="L124" s="178"/>
      <c r="M124" s="178"/>
      <c r="N124" s="178"/>
      <c r="O124" s="149" t="s">
        <v>99</v>
      </c>
      <c r="P124" s="150"/>
      <c r="Q124" s="150"/>
      <c r="R124" s="151"/>
      <c r="S124" s="152"/>
      <c r="T124" s="153"/>
      <c r="U124" s="153"/>
      <c r="V124" s="153"/>
      <c r="W124" s="153"/>
      <c r="X124" s="153"/>
      <c r="Y124" s="154"/>
      <c r="Z124" s="152"/>
      <c r="AA124" s="153"/>
      <c r="AB124" s="153"/>
      <c r="AC124" s="153"/>
      <c r="AD124" s="153"/>
      <c r="AE124" s="154"/>
      <c r="AF124" s="155"/>
      <c r="AG124" s="156"/>
      <c r="AH124" s="156"/>
      <c r="AI124" s="156"/>
      <c r="AJ124" s="156"/>
      <c r="AK124" s="156"/>
      <c r="AL124" s="156"/>
      <c r="AM124" s="157"/>
      <c r="AN124" s="162">
        <f t="shared" si="23"/>
        <v>0</v>
      </c>
      <c r="AO124" s="163"/>
      <c r="AP124" s="163"/>
      <c r="AQ124" s="163"/>
      <c r="AR124" s="189" cm="1">
        <f t="array" ref="AR124">_xlfn.XLOOKUP($D$122&amp;$H$122&amp;O124&amp;"Non",Liste!$K$9:$K$60&amp;Liste!$L$9:$L$60&amp;Liste!$M$9:$M$60&amp;Liste!$N$9:$N$60,Liste!$O$9:$O$60,0,0,1)</f>
        <v>5.9</v>
      </c>
      <c r="AS124" s="190"/>
      <c r="AT124" s="190"/>
      <c r="AU124" s="190"/>
      <c r="AV124" s="190"/>
      <c r="AW124" s="191"/>
      <c r="AX124" s="161">
        <f t="shared" si="28"/>
        <v>0</v>
      </c>
      <c r="AY124" s="161"/>
      <c r="AZ124" s="161"/>
      <c r="BA124" s="161"/>
      <c r="BB124" s="161"/>
      <c r="BC124" s="161"/>
      <c r="BD124" s="161"/>
      <c r="BE124" s="161"/>
      <c r="BF124" s="161"/>
      <c r="BG124" s="161"/>
      <c r="BH124" s="161"/>
      <c r="BK124" s="49"/>
      <c r="BL124" s="17"/>
    </row>
    <row r="125" spans="2:64" ht="12" customHeight="1" x14ac:dyDescent="0.25">
      <c r="B125" s="16"/>
      <c r="C125" s="48"/>
      <c r="D125" s="187"/>
      <c r="E125" s="187"/>
      <c r="F125" s="187"/>
      <c r="G125" s="187"/>
      <c r="H125" s="177"/>
      <c r="I125" s="178"/>
      <c r="J125" s="178"/>
      <c r="K125" s="178"/>
      <c r="L125" s="178"/>
      <c r="M125" s="178"/>
      <c r="N125" s="178"/>
      <c r="O125" s="149" t="s">
        <v>100</v>
      </c>
      <c r="P125" s="150"/>
      <c r="Q125" s="150"/>
      <c r="R125" s="151"/>
      <c r="S125" s="152"/>
      <c r="T125" s="153"/>
      <c r="U125" s="153"/>
      <c r="V125" s="153"/>
      <c r="W125" s="153"/>
      <c r="X125" s="153"/>
      <c r="Y125" s="154"/>
      <c r="Z125" s="152"/>
      <c r="AA125" s="153"/>
      <c r="AB125" s="153"/>
      <c r="AC125" s="153"/>
      <c r="AD125" s="153"/>
      <c r="AE125" s="154"/>
      <c r="AF125" s="155"/>
      <c r="AG125" s="156"/>
      <c r="AH125" s="156"/>
      <c r="AI125" s="156"/>
      <c r="AJ125" s="156"/>
      <c r="AK125" s="156"/>
      <c r="AL125" s="156"/>
      <c r="AM125" s="157"/>
      <c r="AN125" s="162">
        <f>SUM(S125:AM125)</f>
        <v>0</v>
      </c>
      <c r="AO125" s="163"/>
      <c r="AP125" s="163"/>
      <c r="AQ125" s="163"/>
      <c r="AR125" s="189" cm="1">
        <f t="array" ref="AR125">_xlfn.XLOOKUP($D$122&amp;$H$122&amp;O125&amp;"Non",Liste!$K$9:$K$60&amp;Liste!$L$9:$L$60&amp;Liste!$M$9:$M$60&amp;Liste!$N$9:$N$60,Liste!$O$9:$O$60,0,0,1)</f>
        <v>5.4</v>
      </c>
      <c r="AS125" s="190"/>
      <c r="AT125" s="190"/>
      <c r="AU125" s="190"/>
      <c r="AV125" s="190"/>
      <c r="AW125" s="191"/>
      <c r="AX125" s="161">
        <f t="shared" si="28"/>
        <v>0</v>
      </c>
      <c r="AY125" s="161"/>
      <c r="AZ125" s="161"/>
      <c r="BA125" s="161"/>
      <c r="BB125" s="161"/>
      <c r="BC125" s="161"/>
      <c r="BD125" s="161"/>
      <c r="BE125" s="161"/>
      <c r="BF125" s="161"/>
      <c r="BG125" s="161"/>
      <c r="BH125" s="161"/>
      <c r="BK125" s="49"/>
      <c r="BL125" s="17"/>
    </row>
    <row r="126" spans="2:64" ht="12" customHeight="1" x14ac:dyDescent="0.25">
      <c r="B126" s="16"/>
      <c r="C126" s="48"/>
      <c r="D126" s="187"/>
      <c r="E126" s="187"/>
      <c r="F126" s="187"/>
      <c r="G126" s="187"/>
      <c r="H126" s="174" t="s">
        <v>95</v>
      </c>
      <c r="I126" s="175"/>
      <c r="J126" s="175"/>
      <c r="K126" s="175"/>
      <c r="L126" s="175"/>
      <c r="M126" s="175"/>
      <c r="N126" s="175"/>
      <c r="O126" s="149" t="s">
        <v>97</v>
      </c>
      <c r="P126" s="150"/>
      <c r="Q126" s="150"/>
      <c r="R126" s="151"/>
      <c r="S126" s="152"/>
      <c r="T126" s="153"/>
      <c r="U126" s="153"/>
      <c r="V126" s="153"/>
      <c r="W126" s="153"/>
      <c r="X126" s="153"/>
      <c r="Y126" s="154"/>
      <c r="Z126" s="152"/>
      <c r="AA126" s="153"/>
      <c r="AB126" s="153"/>
      <c r="AC126" s="153"/>
      <c r="AD126" s="153"/>
      <c r="AE126" s="154"/>
      <c r="AF126" s="155"/>
      <c r="AG126" s="156"/>
      <c r="AH126" s="156"/>
      <c r="AI126" s="156"/>
      <c r="AJ126" s="156"/>
      <c r="AK126" s="156"/>
      <c r="AL126" s="156"/>
      <c r="AM126" s="157"/>
      <c r="AN126" s="162">
        <f t="shared" ref="AN126:AN137" si="29">SUM(S126:AM126)</f>
        <v>0</v>
      </c>
      <c r="AO126" s="163"/>
      <c r="AP126" s="163"/>
      <c r="AQ126" s="163"/>
      <c r="AR126" s="189" cm="1">
        <f t="array" ref="AR126">_xlfn.XLOOKUP($D$122&amp;$H$122&amp;O126&amp;"Non",Liste!$K$9:$K$60&amp;Liste!$L$9:$L$60&amp;Liste!$M$9:$M$60&amp;Liste!$N$9:$N$60,Liste!$O$9:$O$60,0,0,1)</f>
        <v>19.95</v>
      </c>
      <c r="AS126" s="190"/>
      <c r="AT126" s="190"/>
      <c r="AU126" s="190"/>
      <c r="AV126" s="190"/>
      <c r="AW126" s="191"/>
      <c r="AX126" s="161">
        <f t="shared" ref="AX126:AX137" si="30">AN126*AR126</f>
        <v>0</v>
      </c>
      <c r="AY126" s="161"/>
      <c r="AZ126" s="161"/>
      <c r="BA126" s="161"/>
      <c r="BB126" s="161"/>
      <c r="BC126" s="161"/>
      <c r="BD126" s="161"/>
      <c r="BE126" s="161"/>
      <c r="BF126" s="161"/>
      <c r="BG126" s="161"/>
      <c r="BH126" s="161"/>
      <c r="BK126" s="49"/>
      <c r="BL126" s="17"/>
    </row>
    <row r="127" spans="2:64" ht="12" customHeight="1" x14ac:dyDescent="0.25">
      <c r="B127" s="16"/>
      <c r="C127" s="48"/>
      <c r="D127" s="187"/>
      <c r="E127" s="187"/>
      <c r="F127" s="187"/>
      <c r="G127" s="187"/>
      <c r="H127" s="177"/>
      <c r="I127" s="178"/>
      <c r="J127" s="178"/>
      <c r="K127" s="178"/>
      <c r="L127" s="178"/>
      <c r="M127" s="178"/>
      <c r="N127" s="178"/>
      <c r="O127" s="149" t="s">
        <v>98</v>
      </c>
      <c r="P127" s="150"/>
      <c r="Q127" s="150"/>
      <c r="R127" s="151"/>
      <c r="S127" s="152"/>
      <c r="T127" s="153"/>
      <c r="U127" s="153"/>
      <c r="V127" s="153"/>
      <c r="W127" s="153"/>
      <c r="X127" s="153"/>
      <c r="Y127" s="154"/>
      <c r="Z127" s="152"/>
      <c r="AA127" s="153"/>
      <c r="AB127" s="153"/>
      <c r="AC127" s="153"/>
      <c r="AD127" s="153"/>
      <c r="AE127" s="154"/>
      <c r="AF127" s="155"/>
      <c r="AG127" s="156"/>
      <c r="AH127" s="156"/>
      <c r="AI127" s="156"/>
      <c r="AJ127" s="156"/>
      <c r="AK127" s="156"/>
      <c r="AL127" s="156"/>
      <c r="AM127" s="157"/>
      <c r="AN127" s="162">
        <f t="shared" si="29"/>
        <v>0</v>
      </c>
      <c r="AO127" s="163"/>
      <c r="AP127" s="163"/>
      <c r="AQ127" s="163"/>
      <c r="AR127" s="189" cm="1">
        <f t="array" ref="AR127">_xlfn.XLOOKUP($D$122&amp;$H$122&amp;O127&amp;"Non",Liste!$K$9:$K$60&amp;Liste!$L$9:$L$60&amp;Liste!$M$9:$M$60&amp;Liste!$N$9:$N$60,Liste!$O$9:$O$60,0,0,1)</f>
        <v>2.7</v>
      </c>
      <c r="AS127" s="190"/>
      <c r="AT127" s="190"/>
      <c r="AU127" s="190"/>
      <c r="AV127" s="190"/>
      <c r="AW127" s="191"/>
      <c r="AX127" s="161">
        <f t="shared" si="30"/>
        <v>0</v>
      </c>
      <c r="AY127" s="161"/>
      <c r="AZ127" s="161"/>
      <c r="BA127" s="161"/>
      <c r="BB127" s="161"/>
      <c r="BC127" s="161"/>
      <c r="BD127" s="161"/>
      <c r="BE127" s="161"/>
      <c r="BF127" s="161"/>
      <c r="BG127" s="161"/>
      <c r="BH127" s="161"/>
      <c r="BK127" s="49"/>
      <c r="BL127" s="17"/>
    </row>
    <row r="128" spans="2:64" ht="12" customHeight="1" x14ac:dyDescent="0.25">
      <c r="B128" s="16"/>
      <c r="C128" s="48"/>
      <c r="D128" s="187"/>
      <c r="E128" s="187"/>
      <c r="F128" s="187"/>
      <c r="G128" s="187"/>
      <c r="H128" s="177"/>
      <c r="I128" s="178"/>
      <c r="J128" s="178"/>
      <c r="K128" s="178"/>
      <c r="L128" s="178"/>
      <c r="M128" s="178"/>
      <c r="N128" s="178"/>
      <c r="O128" s="149" t="s">
        <v>99</v>
      </c>
      <c r="P128" s="150"/>
      <c r="Q128" s="150"/>
      <c r="R128" s="151"/>
      <c r="S128" s="152"/>
      <c r="T128" s="153"/>
      <c r="U128" s="153"/>
      <c r="V128" s="153"/>
      <c r="W128" s="153"/>
      <c r="X128" s="153"/>
      <c r="Y128" s="154"/>
      <c r="Z128" s="152"/>
      <c r="AA128" s="153"/>
      <c r="AB128" s="153"/>
      <c r="AC128" s="153"/>
      <c r="AD128" s="153"/>
      <c r="AE128" s="154"/>
      <c r="AF128" s="155"/>
      <c r="AG128" s="156"/>
      <c r="AH128" s="156"/>
      <c r="AI128" s="156"/>
      <c r="AJ128" s="156"/>
      <c r="AK128" s="156"/>
      <c r="AL128" s="156"/>
      <c r="AM128" s="157"/>
      <c r="AN128" s="162">
        <f t="shared" si="29"/>
        <v>0</v>
      </c>
      <c r="AO128" s="163"/>
      <c r="AP128" s="163"/>
      <c r="AQ128" s="163"/>
      <c r="AR128" s="189" cm="1">
        <f t="array" ref="AR128">_xlfn.XLOOKUP($D$122&amp;$H$122&amp;O128&amp;"Non",Liste!$K$9:$K$60&amp;Liste!$L$9:$L$60&amp;Liste!$M$9:$M$60&amp;Liste!$N$9:$N$60,Liste!$O$9:$O$60,0,0,1)</f>
        <v>5.9</v>
      </c>
      <c r="AS128" s="190"/>
      <c r="AT128" s="190"/>
      <c r="AU128" s="190"/>
      <c r="AV128" s="190"/>
      <c r="AW128" s="191"/>
      <c r="AX128" s="161">
        <f t="shared" si="30"/>
        <v>0</v>
      </c>
      <c r="AY128" s="161"/>
      <c r="AZ128" s="161"/>
      <c r="BA128" s="161"/>
      <c r="BB128" s="161"/>
      <c r="BC128" s="161"/>
      <c r="BD128" s="161"/>
      <c r="BE128" s="161"/>
      <c r="BF128" s="161"/>
      <c r="BG128" s="161"/>
      <c r="BH128" s="161"/>
      <c r="BK128" s="49"/>
      <c r="BL128" s="17"/>
    </row>
    <row r="129" spans="2:64" ht="12" customHeight="1" x14ac:dyDescent="0.25">
      <c r="B129" s="16"/>
      <c r="C129" s="48"/>
      <c r="D129" s="187"/>
      <c r="E129" s="187"/>
      <c r="F129" s="187"/>
      <c r="G129" s="187"/>
      <c r="H129" s="177"/>
      <c r="I129" s="178"/>
      <c r="J129" s="178"/>
      <c r="K129" s="178"/>
      <c r="L129" s="178"/>
      <c r="M129" s="178"/>
      <c r="N129" s="178"/>
      <c r="O129" s="149" t="s">
        <v>100</v>
      </c>
      <c r="P129" s="150"/>
      <c r="Q129" s="150"/>
      <c r="R129" s="151"/>
      <c r="S129" s="152"/>
      <c r="T129" s="153"/>
      <c r="U129" s="153"/>
      <c r="V129" s="153"/>
      <c r="W129" s="153"/>
      <c r="X129" s="153"/>
      <c r="Y129" s="154"/>
      <c r="Z129" s="152"/>
      <c r="AA129" s="153"/>
      <c r="AB129" s="153"/>
      <c r="AC129" s="153"/>
      <c r="AD129" s="153"/>
      <c r="AE129" s="154"/>
      <c r="AF129" s="155"/>
      <c r="AG129" s="156"/>
      <c r="AH129" s="156"/>
      <c r="AI129" s="156"/>
      <c r="AJ129" s="156"/>
      <c r="AK129" s="156"/>
      <c r="AL129" s="156"/>
      <c r="AM129" s="157"/>
      <c r="AN129" s="162">
        <f t="shared" si="29"/>
        <v>0</v>
      </c>
      <c r="AO129" s="163"/>
      <c r="AP129" s="163"/>
      <c r="AQ129" s="163"/>
      <c r="AR129" s="189" cm="1">
        <f t="array" ref="AR129">_xlfn.XLOOKUP($D$122&amp;$H$122&amp;O129&amp;"Non",Liste!$K$9:$K$60&amp;Liste!$L$9:$L$60&amp;Liste!$M$9:$M$60&amp;Liste!$N$9:$N$60,Liste!$O$9:$O$60,0,0,1)</f>
        <v>5.4</v>
      </c>
      <c r="AS129" s="190"/>
      <c r="AT129" s="190"/>
      <c r="AU129" s="190"/>
      <c r="AV129" s="190"/>
      <c r="AW129" s="191"/>
      <c r="AX129" s="161">
        <f t="shared" si="30"/>
        <v>0</v>
      </c>
      <c r="AY129" s="161"/>
      <c r="AZ129" s="161"/>
      <c r="BA129" s="161"/>
      <c r="BB129" s="161"/>
      <c r="BC129" s="161"/>
      <c r="BD129" s="161"/>
      <c r="BE129" s="161"/>
      <c r="BF129" s="161"/>
      <c r="BG129" s="161"/>
      <c r="BH129" s="161"/>
      <c r="BK129" s="49"/>
      <c r="BL129" s="17"/>
    </row>
    <row r="130" spans="2:64" ht="12" customHeight="1" x14ac:dyDescent="0.25">
      <c r="B130" s="16"/>
      <c r="C130" s="48"/>
      <c r="D130" s="187"/>
      <c r="E130" s="187"/>
      <c r="F130" s="187"/>
      <c r="G130" s="187"/>
      <c r="H130" s="121"/>
      <c r="I130" s="71"/>
      <c r="J130" s="71"/>
      <c r="K130" s="71"/>
      <c r="L130" s="71"/>
      <c r="M130" s="71"/>
      <c r="N130" s="158" t="s">
        <v>76</v>
      </c>
      <c r="O130" s="149" t="s">
        <v>97</v>
      </c>
      <c r="P130" s="150"/>
      <c r="Q130" s="150"/>
      <c r="R130" s="151"/>
      <c r="S130" s="152"/>
      <c r="T130" s="153"/>
      <c r="U130" s="153"/>
      <c r="V130" s="153"/>
      <c r="W130" s="153"/>
      <c r="X130" s="153"/>
      <c r="Y130" s="154"/>
      <c r="Z130" s="152"/>
      <c r="AA130" s="153"/>
      <c r="AB130" s="153"/>
      <c r="AC130" s="153"/>
      <c r="AD130" s="153"/>
      <c r="AE130" s="154"/>
      <c r="AF130" s="155"/>
      <c r="AG130" s="156"/>
      <c r="AH130" s="156"/>
      <c r="AI130" s="156"/>
      <c r="AJ130" s="156"/>
      <c r="AK130" s="156"/>
      <c r="AL130" s="156"/>
      <c r="AM130" s="157"/>
      <c r="AN130" s="162">
        <f t="shared" si="29"/>
        <v>0</v>
      </c>
      <c r="AO130" s="163"/>
      <c r="AP130" s="163"/>
      <c r="AQ130" s="163"/>
      <c r="AR130" s="164"/>
      <c r="AS130" s="164"/>
      <c r="AT130" s="164"/>
      <c r="AU130" s="164"/>
      <c r="AV130" s="164"/>
      <c r="AW130" s="164"/>
      <c r="AX130" s="161">
        <f t="shared" si="30"/>
        <v>0</v>
      </c>
      <c r="AY130" s="161"/>
      <c r="AZ130" s="161"/>
      <c r="BA130" s="161"/>
      <c r="BB130" s="161"/>
      <c r="BC130" s="161"/>
      <c r="BD130" s="161"/>
      <c r="BE130" s="161"/>
      <c r="BF130" s="161"/>
      <c r="BG130" s="161"/>
      <c r="BH130" s="161"/>
      <c r="BK130" s="49"/>
      <c r="BL130" s="17"/>
    </row>
    <row r="131" spans="2:64" ht="12" customHeight="1" x14ac:dyDescent="0.25">
      <c r="B131" s="16"/>
      <c r="C131" s="48"/>
      <c r="D131" s="187"/>
      <c r="E131" s="187"/>
      <c r="F131" s="187"/>
      <c r="G131" s="187"/>
      <c r="H131" s="165"/>
      <c r="I131" s="166"/>
      <c r="J131" s="166"/>
      <c r="K131" s="166"/>
      <c r="L131" s="166"/>
      <c r="M131" s="166"/>
      <c r="N131" s="159"/>
      <c r="O131" s="149" t="s">
        <v>98</v>
      </c>
      <c r="P131" s="150"/>
      <c r="Q131" s="150"/>
      <c r="R131" s="151"/>
      <c r="S131" s="152"/>
      <c r="T131" s="153"/>
      <c r="U131" s="153"/>
      <c r="V131" s="153"/>
      <c r="W131" s="153"/>
      <c r="X131" s="153"/>
      <c r="Y131" s="154"/>
      <c r="Z131" s="152"/>
      <c r="AA131" s="153"/>
      <c r="AB131" s="153"/>
      <c r="AC131" s="153"/>
      <c r="AD131" s="153"/>
      <c r="AE131" s="154"/>
      <c r="AF131" s="155"/>
      <c r="AG131" s="156"/>
      <c r="AH131" s="156"/>
      <c r="AI131" s="156"/>
      <c r="AJ131" s="156"/>
      <c r="AK131" s="156"/>
      <c r="AL131" s="156"/>
      <c r="AM131" s="157"/>
      <c r="AN131" s="162">
        <f t="shared" si="29"/>
        <v>0</v>
      </c>
      <c r="AO131" s="163"/>
      <c r="AP131" s="163"/>
      <c r="AQ131" s="163"/>
      <c r="AR131" s="164"/>
      <c r="AS131" s="164"/>
      <c r="AT131" s="164"/>
      <c r="AU131" s="164"/>
      <c r="AV131" s="164"/>
      <c r="AW131" s="164"/>
      <c r="AX131" s="161">
        <f t="shared" si="30"/>
        <v>0</v>
      </c>
      <c r="AY131" s="161"/>
      <c r="AZ131" s="161"/>
      <c r="BA131" s="161"/>
      <c r="BB131" s="161"/>
      <c r="BC131" s="161"/>
      <c r="BD131" s="161"/>
      <c r="BE131" s="161"/>
      <c r="BF131" s="161"/>
      <c r="BG131" s="161"/>
      <c r="BH131" s="161"/>
      <c r="BK131" s="49"/>
      <c r="BL131" s="17"/>
    </row>
    <row r="132" spans="2:64" ht="12" customHeight="1" x14ac:dyDescent="0.25">
      <c r="B132" s="16"/>
      <c r="C132" s="48"/>
      <c r="D132" s="187"/>
      <c r="E132" s="187"/>
      <c r="F132" s="187"/>
      <c r="G132" s="187"/>
      <c r="H132" s="165"/>
      <c r="I132" s="166"/>
      <c r="J132" s="166"/>
      <c r="K132" s="166"/>
      <c r="L132" s="166"/>
      <c r="M132" s="166"/>
      <c r="N132" s="159"/>
      <c r="O132" s="149" t="s">
        <v>99</v>
      </c>
      <c r="P132" s="150"/>
      <c r="Q132" s="150"/>
      <c r="R132" s="151"/>
      <c r="S132" s="152"/>
      <c r="T132" s="153"/>
      <c r="U132" s="153"/>
      <c r="V132" s="153"/>
      <c r="W132" s="153"/>
      <c r="X132" s="153"/>
      <c r="Y132" s="154"/>
      <c r="Z132" s="152"/>
      <c r="AA132" s="153"/>
      <c r="AB132" s="153"/>
      <c r="AC132" s="153"/>
      <c r="AD132" s="153"/>
      <c r="AE132" s="154"/>
      <c r="AF132" s="155"/>
      <c r="AG132" s="156"/>
      <c r="AH132" s="156"/>
      <c r="AI132" s="156"/>
      <c r="AJ132" s="156"/>
      <c r="AK132" s="156"/>
      <c r="AL132" s="156"/>
      <c r="AM132" s="157"/>
      <c r="AN132" s="162">
        <f t="shared" si="29"/>
        <v>0</v>
      </c>
      <c r="AO132" s="163"/>
      <c r="AP132" s="163"/>
      <c r="AQ132" s="163"/>
      <c r="AR132" s="164"/>
      <c r="AS132" s="164"/>
      <c r="AT132" s="164"/>
      <c r="AU132" s="164"/>
      <c r="AV132" s="164"/>
      <c r="AW132" s="164"/>
      <c r="AX132" s="161">
        <f t="shared" si="30"/>
        <v>0</v>
      </c>
      <c r="AY132" s="161"/>
      <c r="AZ132" s="161"/>
      <c r="BA132" s="161"/>
      <c r="BB132" s="161"/>
      <c r="BC132" s="161"/>
      <c r="BD132" s="161"/>
      <c r="BE132" s="161"/>
      <c r="BF132" s="161"/>
      <c r="BG132" s="161"/>
      <c r="BH132" s="161"/>
      <c r="BK132" s="49"/>
      <c r="BL132" s="17"/>
    </row>
    <row r="133" spans="2:64" ht="12" customHeight="1" x14ac:dyDescent="0.25">
      <c r="B133" s="16"/>
      <c r="C133" s="48"/>
      <c r="D133" s="187"/>
      <c r="E133" s="187"/>
      <c r="F133" s="187"/>
      <c r="G133" s="187"/>
      <c r="H133" s="75"/>
      <c r="I133" s="76"/>
      <c r="J133" s="76"/>
      <c r="K133" s="76"/>
      <c r="L133" s="76"/>
      <c r="M133" s="76"/>
      <c r="N133" s="160"/>
      <c r="O133" s="149" t="s">
        <v>100</v>
      </c>
      <c r="P133" s="150"/>
      <c r="Q133" s="150"/>
      <c r="R133" s="151"/>
      <c r="S133" s="152"/>
      <c r="T133" s="153"/>
      <c r="U133" s="153"/>
      <c r="V133" s="153"/>
      <c r="W133" s="153"/>
      <c r="X133" s="153"/>
      <c r="Y133" s="154"/>
      <c r="Z133" s="152"/>
      <c r="AA133" s="153"/>
      <c r="AB133" s="153"/>
      <c r="AC133" s="153"/>
      <c r="AD133" s="153"/>
      <c r="AE133" s="154"/>
      <c r="AF133" s="155"/>
      <c r="AG133" s="156"/>
      <c r="AH133" s="156"/>
      <c r="AI133" s="156"/>
      <c r="AJ133" s="156"/>
      <c r="AK133" s="156"/>
      <c r="AL133" s="156"/>
      <c r="AM133" s="157"/>
      <c r="AN133" s="162">
        <f t="shared" si="29"/>
        <v>0</v>
      </c>
      <c r="AO133" s="163"/>
      <c r="AP133" s="163"/>
      <c r="AQ133" s="163"/>
      <c r="AR133" s="164"/>
      <c r="AS133" s="164"/>
      <c r="AT133" s="164"/>
      <c r="AU133" s="164"/>
      <c r="AV133" s="164"/>
      <c r="AW133" s="164"/>
      <c r="AX133" s="161">
        <f t="shared" si="30"/>
        <v>0</v>
      </c>
      <c r="AY133" s="161"/>
      <c r="AZ133" s="161"/>
      <c r="BA133" s="161"/>
      <c r="BB133" s="161"/>
      <c r="BC133" s="161"/>
      <c r="BD133" s="161"/>
      <c r="BE133" s="161"/>
      <c r="BF133" s="161"/>
      <c r="BG133" s="161"/>
      <c r="BH133" s="161"/>
      <c r="BK133" s="49"/>
      <c r="BL133" s="17"/>
    </row>
    <row r="134" spans="2:64" ht="12" customHeight="1" x14ac:dyDescent="0.25">
      <c r="B134" s="16"/>
      <c r="C134" s="48"/>
      <c r="D134" s="187"/>
      <c r="E134" s="187"/>
      <c r="F134" s="187"/>
      <c r="G134" s="187"/>
      <c r="H134" s="121"/>
      <c r="I134" s="71"/>
      <c r="J134" s="71"/>
      <c r="K134" s="71"/>
      <c r="L134" s="71"/>
      <c r="M134" s="71"/>
      <c r="N134" s="158" t="s">
        <v>76</v>
      </c>
      <c r="O134" s="149" t="s">
        <v>97</v>
      </c>
      <c r="P134" s="150"/>
      <c r="Q134" s="150"/>
      <c r="R134" s="151"/>
      <c r="S134" s="152"/>
      <c r="T134" s="153"/>
      <c r="U134" s="153"/>
      <c r="V134" s="153"/>
      <c r="W134" s="153"/>
      <c r="X134" s="153"/>
      <c r="Y134" s="154"/>
      <c r="Z134" s="152"/>
      <c r="AA134" s="153"/>
      <c r="AB134" s="153"/>
      <c r="AC134" s="153"/>
      <c r="AD134" s="153"/>
      <c r="AE134" s="154"/>
      <c r="AF134" s="155"/>
      <c r="AG134" s="156"/>
      <c r="AH134" s="156"/>
      <c r="AI134" s="156"/>
      <c r="AJ134" s="156"/>
      <c r="AK134" s="156"/>
      <c r="AL134" s="156"/>
      <c r="AM134" s="157"/>
      <c r="AN134" s="162">
        <f t="shared" si="29"/>
        <v>0</v>
      </c>
      <c r="AO134" s="163"/>
      <c r="AP134" s="163"/>
      <c r="AQ134" s="163"/>
      <c r="AR134" s="164"/>
      <c r="AS134" s="164"/>
      <c r="AT134" s="164"/>
      <c r="AU134" s="164"/>
      <c r="AV134" s="164"/>
      <c r="AW134" s="164"/>
      <c r="AX134" s="161">
        <f t="shared" si="30"/>
        <v>0</v>
      </c>
      <c r="AY134" s="161"/>
      <c r="AZ134" s="161"/>
      <c r="BA134" s="161"/>
      <c r="BB134" s="161"/>
      <c r="BC134" s="161"/>
      <c r="BD134" s="161"/>
      <c r="BE134" s="161"/>
      <c r="BF134" s="161"/>
      <c r="BG134" s="161"/>
      <c r="BH134" s="161"/>
      <c r="BK134" s="49"/>
      <c r="BL134" s="17"/>
    </row>
    <row r="135" spans="2:64" ht="12" customHeight="1" x14ac:dyDescent="0.25">
      <c r="B135" s="16"/>
      <c r="C135" s="48"/>
      <c r="D135" s="187"/>
      <c r="E135" s="187"/>
      <c r="F135" s="187"/>
      <c r="G135" s="187"/>
      <c r="H135" s="165"/>
      <c r="I135" s="166"/>
      <c r="J135" s="166"/>
      <c r="K135" s="166"/>
      <c r="L135" s="166"/>
      <c r="M135" s="166"/>
      <c r="N135" s="159"/>
      <c r="O135" s="149" t="s">
        <v>98</v>
      </c>
      <c r="P135" s="150"/>
      <c r="Q135" s="150"/>
      <c r="R135" s="151"/>
      <c r="S135" s="152"/>
      <c r="T135" s="153"/>
      <c r="U135" s="153"/>
      <c r="V135" s="153"/>
      <c r="W135" s="153"/>
      <c r="X135" s="153"/>
      <c r="Y135" s="154"/>
      <c r="Z135" s="152"/>
      <c r="AA135" s="153"/>
      <c r="AB135" s="153"/>
      <c r="AC135" s="153"/>
      <c r="AD135" s="153"/>
      <c r="AE135" s="154"/>
      <c r="AF135" s="155"/>
      <c r="AG135" s="156"/>
      <c r="AH135" s="156"/>
      <c r="AI135" s="156"/>
      <c r="AJ135" s="156"/>
      <c r="AK135" s="156"/>
      <c r="AL135" s="156"/>
      <c r="AM135" s="157"/>
      <c r="AN135" s="162">
        <f t="shared" si="29"/>
        <v>0</v>
      </c>
      <c r="AO135" s="163"/>
      <c r="AP135" s="163"/>
      <c r="AQ135" s="163"/>
      <c r="AR135" s="164"/>
      <c r="AS135" s="164"/>
      <c r="AT135" s="164"/>
      <c r="AU135" s="164"/>
      <c r="AV135" s="164"/>
      <c r="AW135" s="164"/>
      <c r="AX135" s="161">
        <f t="shared" si="30"/>
        <v>0</v>
      </c>
      <c r="AY135" s="161"/>
      <c r="AZ135" s="161"/>
      <c r="BA135" s="161"/>
      <c r="BB135" s="161"/>
      <c r="BC135" s="161"/>
      <c r="BD135" s="161"/>
      <c r="BE135" s="161"/>
      <c r="BF135" s="161"/>
      <c r="BG135" s="161"/>
      <c r="BH135" s="161"/>
      <c r="BK135" s="49"/>
      <c r="BL135" s="17"/>
    </row>
    <row r="136" spans="2:64" ht="12" customHeight="1" x14ac:dyDescent="0.25">
      <c r="B136" s="16"/>
      <c r="C136" s="48"/>
      <c r="D136" s="187"/>
      <c r="E136" s="187"/>
      <c r="F136" s="187"/>
      <c r="G136" s="187"/>
      <c r="H136" s="165"/>
      <c r="I136" s="166"/>
      <c r="J136" s="166"/>
      <c r="K136" s="166"/>
      <c r="L136" s="166"/>
      <c r="M136" s="166"/>
      <c r="N136" s="159"/>
      <c r="O136" s="149" t="s">
        <v>99</v>
      </c>
      <c r="P136" s="150"/>
      <c r="Q136" s="150"/>
      <c r="R136" s="151"/>
      <c r="S136" s="152"/>
      <c r="T136" s="153"/>
      <c r="U136" s="153"/>
      <c r="V136" s="153"/>
      <c r="W136" s="153"/>
      <c r="X136" s="153"/>
      <c r="Y136" s="154"/>
      <c r="Z136" s="152"/>
      <c r="AA136" s="153"/>
      <c r="AB136" s="153"/>
      <c r="AC136" s="153"/>
      <c r="AD136" s="153"/>
      <c r="AE136" s="154"/>
      <c r="AF136" s="155"/>
      <c r="AG136" s="156"/>
      <c r="AH136" s="156"/>
      <c r="AI136" s="156"/>
      <c r="AJ136" s="156"/>
      <c r="AK136" s="156"/>
      <c r="AL136" s="156"/>
      <c r="AM136" s="157"/>
      <c r="AN136" s="162">
        <f t="shared" si="29"/>
        <v>0</v>
      </c>
      <c r="AO136" s="163"/>
      <c r="AP136" s="163"/>
      <c r="AQ136" s="163"/>
      <c r="AR136" s="164"/>
      <c r="AS136" s="164"/>
      <c r="AT136" s="164"/>
      <c r="AU136" s="164"/>
      <c r="AV136" s="164"/>
      <c r="AW136" s="164"/>
      <c r="AX136" s="161">
        <f t="shared" si="30"/>
        <v>0</v>
      </c>
      <c r="AY136" s="161"/>
      <c r="AZ136" s="161"/>
      <c r="BA136" s="161"/>
      <c r="BB136" s="161"/>
      <c r="BC136" s="161"/>
      <c r="BD136" s="161"/>
      <c r="BE136" s="161"/>
      <c r="BF136" s="161"/>
      <c r="BG136" s="161"/>
      <c r="BH136" s="161"/>
      <c r="BK136" s="49"/>
      <c r="BL136" s="17"/>
    </row>
    <row r="137" spans="2:64" ht="12" customHeight="1" x14ac:dyDescent="0.25">
      <c r="B137" s="16"/>
      <c r="C137" s="48"/>
      <c r="D137" s="187"/>
      <c r="E137" s="187"/>
      <c r="F137" s="187"/>
      <c r="G137" s="187"/>
      <c r="H137" s="75"/>
      <c r="I137" s="76"/>
      <c r="J137" s="76"/>
      <c r="K137" s="76"/>
      <c r="L137" s="76"/>
      <c r="M137" s="76"/>
      <c r="N137" s="160"/>
      <c r="O137" s="149" t="s">
        <v>100</v>
      </c>
      <c r="P137" s="150"/>
      <c r="Q137" s="150"/>
      <c r="R137" s="151"/>
      <c r="S137" s="152"/>
      <c r="T137" s="153"/>
      <c r="U137" s="153"/>
      <c r="V137" s="153"/>
      <c r="W137" s="153"/>
      <c r="X137" s="153"/>
      <c r="Y137" s="154"/>
      <c r="Z137" s="152"/>
      <c r="AA137" s="153"/>
      <c r="AB137" s="153"/>
      <c r="AC137" s="153"/>
      <c r="AD137" s="153"/>
      <c r="AE137" s="154"/>
      <c r="AF137" s="155"/>
      <c r="AG137" s="156"/>
      <c r="AH137" s="156"/>
      <c r="AI137" s="156"/>
      <c r="AJ137" s="156"/>
      <c r="AK137" s="156"/>
      <c r="AL137" s="156"/>
      <c r="AM137" s="157"/>
      <c r="AN137" s="162">
        <f t="shared" si="29"/>
        <v>0</v>
      </c>
      <c r="AO137" s="163"/>
      <c r="AP137" s="163"/>
      <c r="AQ137" s="163"/>
      <c r="AR137" s="164"/>
      <c r="AS137" s="164"/>
      <c r="AT137" s="164"/>
      <c r="AU137" s="164"/>
      <c r="AV137" s="164"/>
      <c r="AW137" s="164"/>
      <c r="AX137" s="161">
        <f t="shared" si="30"/>
        <v>0</v>
      </c>
      <c r="AY137" s="161"/>
      <c r="AZ137" s="161"/>
      <c r="BA137" s="161"/>
      <c r="BB137" s="161"/>
      <c r="BC137" s="161"/>
      <c r="BD137" s="161"/>
      <c r="BE137" s="161"/>
      <c r="BF137" s="161"/>
      <c r="BG137" s="161"/>
      <c r="BH137" s="161"/>
      <c r="BK137" s="49"/>
      <c r="BL137" s="17"/>
    </row>
    <row r="138" spans="2:64" ht="12" customHeight="1" x14ac:dyDescent="0.25">
      <c r="B138" s="16"/>
      <c r="C138" s="48"/>
      <c r="D138" s="187"/>
      <c r="E138" s="187"/>
      <c r="F138" s="187"/>
      <c r="G138" s="187"/>
      <c r="H138" s="121"/>
      <c r="I138" s="71"/>
      <c r="J138" s="71"/>
      <c r="K138" s="71"/>
      <c r="L138" s="71"/>
      <c r="M138" s="71"/>
      <c r="N138" s="158" t="s">
        <v>76</v>
      </c>
      <c r="O138" s="149" t="s">
        <v>97</v>
      </c>
      <c r="P138" s="150"/>
      <c r="Q138" s="150"/>
      <c r="R138" s="151"/>
      <c r="S138" s="152"/>
      <c r="T138" s="153"/>
      <c r="U138" s="153"/>
      <c r="V138" s="153"/>
      <c r="W138" s="153"/>
      <c r="X138" s="153"/>
      <c r="Y138" s="154"/>
      <c r="Z138" s="152"/>
      <c r="AA138" s="153"/>
      <c r="AB138" s="153"/>
      <c r="AC138" s="153"/>
      <c r="AD138" s="153"/>
      <c r="AE138" s="154"/>
      <c r="AF138" s="155"/>
      <c r="AG138" s="156"/>
      <c r="AH138" s="156"/>
      <c r="AI138" s="156"/>
      <c r="AJ138" s="156"/>
      <c r="AK138" s="156"/>
      <c r="AL138" s="156"/>
      <c r="AM138" s="157"/>
      <c r="AN138" s="162">
        <f>SUM(S138:AM138)</f>
        <v>0</v>
      </c>
      <c r="AO138" s="163"/>
      <c r="AP138" s="163"/>
      <c r="AQ138" s="163"/>
      <c r="AR138" s="164"/>
      <c r="AS138" s="164"/>
      <c r="AT138" s="164"/>
      <c r="AU138" s="164"/>
      <c r="AV138" s="164"/>
      <c r="AW138" s="164"/>
      <c r="AX138" s="161">
        <f t="shared" si="28"/>
        <v>0</v>
      </c>
      <c r="AY138" s="161"/>
      <c r="AZ138" s="161"/>
      <c r="BA138" s="161"/>
      <c r="BB138" s="161"/>
      <c r="BC138" s="161"/>
      <c r="BD138" s="161"/>
      <c r="BE138" s="161"/>
      <c r="BF138" s="161"/>
      <c r="BG138" s="161"/>
      <c r="BH138" s="161"/>
      <c r="BK138" s="49"/>
      <c r="BL138" s="17"/>
    </row>
    <row r="139" spans="2:64" ht="12" customHeight="1" x14ac:dyDescent="0.25">
      <c r="B139" s="16"/>
      <c r="C139" s="48"/>
      <c r="D139" s="187"/>
      <c r="E139" s="187"/>
      <c r="F139" s="187"/>
      <c r="G139" s="187"/>
      <c r="H139" s="165"/>
      <c r="I139" s="166"/>
      <c r="J139" s="166"/>
      <c r="K139" s="166"/>
      <c r="L139" s="166"/>
      <c r="M139" s="166"/>
      <c r="N139" s="159"/>
      <c r="O139" s="149" t="s">
        <v>98</v>
      </c>
      <c r="P139" s="150"/>
      <c r="Q139" s="150"/>
      <c r="R139" s="151"/>
      <c r="S139" s="152"/>
      <c r="T139" s="153"/>
      <c r="U139" s="153"/>
      <c r="V139" s="153"/>
      <c r="W139" s="153"/>
      <c r="X139" s="153"/>
      <c r="Y139" s="154"/>
      <c r="Z139" s="152"/>
      <c r="AA139" s="153"/>
      <c r="AB139" s="153"/>
      <c r="AC139" s="153"/>
      <c r="AD139" s="153"/>
      <c r="AE139" s="154"/>
      <c r="AF139" s="155"/>
      <c r="AG139" s="156"/>
      <c r="AH139" s="156"/>
      <c r="AI139" s="156"/>
      <c r="AJ139" s="156"/>
      <c r="AK139" s="156"/>
      <c r="AL139" s="156"/>
      <c r="AM139" s="157"/>
      <c r="AN139" s="162">
        <f>SUM(S139:AM139)</f>
        <v>0</v>
      </c>
      <c r="AO139" s="163"/>
      <c r="AP139" s="163"/>
      <c r="AQ139" s="163"/>
      <c r="AR139" s="164"/>
      <c r="AS139" s="164"/>
      <c r="AT139" s="164"/>
      <c r="AU139" s="164"/>
      <c r="AV139" s="164"/>
      <c r="AW139" s="164"/>
      <c r="AX139" s="161">
        <f t="shared" si="28"/>
        <v>0</v>
      </c>
      <c r="AY139" s="161"/>
      <c r="AZ139" s="161"/>
      <c r="BA139" s="161"/>
      <c r="BB139" s="161"/>
      <c r="BC139" s="161"/>
      <c r="BD139" s="161"/>
      <c r="BE139" s="161"/>
      <c r="BF139" s="161"/>
      <c r="BG139" s="161"/>
      <c r="BH139" s="161"/>
      <c r="BK139" s="49"/>
      <c r="BL139" s="17"/>
    </row>
    <row r="140" spans="2:64" ht="12" customHeight="1" x14ac:dyDescent="0.25">
      <c r="B140" s="16"/>
      <c r="C140" s="48"/>
      <c r="D140" s="187"/>
      <c r="E140" s="187"/>
      <c r="F140" s="187"/>
      <c r="G140" s="187"/>
      <c r="H140" s="165"/>
      <c r="I140" s="166"/>
      <c r="J140" s="166"/>
      <c r="K140" s="166"/>
      <c r="L140" s="166"/>
      <c r="M140" s="166"/>
      <c r="N140" s="159"/>
      <c r="O140" s="149" t="s">
        <v>99</v>
      </c>
      <c r="P140" s="150"/>
      <c r="Q140" s="150"/>
      <c r="R140" s="151"/>
      <c r="S140" s="152"/>
      <c r="T140" s="153"/>
      <c r="U140" s="153"/>
      <c r="V140" s="153"/>
      <c r="W140" s="153"/>
      <c r="X140" s="153"/>
      <c r="Y140" s="154"/>
      <c r="Z140" s="152"/>
      <c r="AA140" s="153"/>
      <c r="AB140" s="153"/>
      <c r="AC140" s="153"/>
      <c r="AD140" s="153"/>
      <c r="AE140" s="154"/>
      <c r="AF140" s="155"/>
      <c r="AG140" s="156"/>
      <c r="AH140" s="156"/>
      <c r="AI140" s="156"/>
      <c r="AJ140" s="156"/>
      <c r="AK140" s="156"/>
      <c r="AL140" s="156"/>
      <c r="AM140" s="157"/>
      <c r="AN140" s="162">
        <f>SUM(S140:AM140)</f>
        <v>0</v>
      </c>
      <c r="AO140" s="163"/>
      <c r="AP140" s="163"/>
      <c r="AQ140" s="163"/>
      <c r="AR140" s="164"/>
      <c r="AS140" s="164"/>
      <c r="AT140" s="164"/>
      <c r="AU140" s="164"/>
      <c r="AV140" s="164"/>
      <c r="AW140" s="164"/>
      <c r="AX140" s="161">
        <f t="shared" si="28"/>
        <v>0</v>
      </c>
      <c r="AY140" s="161"/>
      <c r="AZ140" s="161"/>
      <c r="BA140" s="161"/>
      <c r="BB140" s="161"/>
      <c r="BC140" s="161"/>
      <c r="BD140" s="161"/>
      <c r="BE140" s="161"/>
      <c r="BF140" s="161"/>
      <c r="BG140" s="161"/>
      <c r="BH140" s="161"/>
      <c r="BK140" s="49"/>
      <c r="BL140" s="17"/>
    </row>
    <row r="141" spans="2:64" ht="12" customHeight="1" x14ac:dyDescent="0.25">
      <c r="B141" s="16"/>
      <c r="C141" s="48"/>
      <c r="D141" s="187"/>
      <c r="E141" s="187"/>
      <c r="F141" s="187"/>
      <c r="G141" s="149"/>
      <c r="H141" s="75"/>
      <c r="I141" s="76"/>
      <c r="J141" s="76"/>
      <c r="K141" s="76"/>
      <c r="L141" s="76"/>
      <c r="M141" s="76"/>
      <c r="N141" s="160"/>
      <c r="O141" s="149" t="s">
        <v>100</v>
      </c>
      <c r="P141" s="150"/>
      <c r="Q141" s="150"/>
      <c r="R141" s="151"/>
      <c r="S141" s="152"/>
      <c r="T141" s="153"/>
      <c r="U141" s="153"/>
      <c r="V141" s="153"/>
      <c r="W141" s="153"/>
      <c r="X141" s="153"/>
      <c r="Y141" s="154"/>
      <c r="Z141" s="152"/>
      <c r="AA141" s="153"/>
      <c r="AB141" s="153"/>
      <c r="AC141" s="153"/>
      <c r="AD141" s="153"/>
      <c r="AE141" s="154"/>
      <c r="AF141" s="155"/>
      <c r="AG141" s="156"/>
      <c r="AH141" s="156"/>
      <c r="AI141" s="156"/>
      <c r="AJ141" s="156"/>
      <c r="AK141" s="156"/>
      <c r="AL141" s="156"/>
      <c r="AM141" s="157"/>
      <c r="AN141" s="162">
        <f>SUM(S141:AM141)</f>
        <v>0</v>
      </c>
      <c r="AO141" s="163"/>
      <c r="AP141" s="163"/>
      <c r="AQ141" s="163"/>
      <c r="AR141" s="164"/>
      <c r="AS141" s="164"/>
      <c r="AT141" s="164"/>
      <c r="AU141" s="164"/>
      <c r="AV141" s="164"/>
      <c r="AW141" s="164"/>
      <c r="AX141" s="161">
        <f t="shared" si="28"/>
        <v>0</v>
      </c>
      <c r="AY141" s="161"/>
      <c r="AZ141" s="161"/>
      <c r="BA141" s="161"/>
      <c r="BB141" s="161"/>
      <c r="BC141" s="161"/>
      <c r="BD141" s="161"/>
      <c r="BE141" s="161"/>
      <c r="BF141" s="161"/>
      <c r="BG141" s="161"/>
      <c r="BH141" s="161"/>
      <c r="BK141" s="49"/>
      <c r="BL141" s="17"/>
    </row>
    <row r="142" spans="2:64" ht="12" customHeight="1" x14ac:dyDescent="0.25">
      <c r="B142" s="16"/>
      <c r="C142" s="48"/>
      <c r="D142" s="91"/>
      <c r="E142" s="91"/>
      <c r="F142" s="91"/>
      <c r="G142" s="91"/>
      <c r="H142" s="91"/>
      <c r="I142" s="91"/>
      <c r="J142" s="91"/>
      <c r="K142" s="91"/>
      <c r="L142" s="91"/>
      <c r="M142" s="91"/>
      <c r="N142" s="91"/>
      <c r="AL142" s="2"/>
      <c r="AM142" s="2"/>
      <c r="AR142" s="91"/>
      <c r="AS142" s="91"/>
      <c r="AT142" s="91"/>
      <c r="AU142" s="91"/>
      <c r="AV142" s="91"/>
      <c r="AX142" s="8"/>
      <c r="AY142" s="8"/>
      <c r="AZ142" s="8"/>
      <c r="BA142" s="8"/>
      <c r="BB142" s="8"/>
      <c r="BC142" s="8"/>
      <c r="BD142" s="8"/>
      <c r="BE142" s="8"/>
      <c r="BF142" s="8"/>
      <c r="BG142" s="3"/>
      <c r="BH142" s="13"/>
      <c r="BK142" s="49"/>
      <c r="BL142" s="17"/>
    </row>
    <row r="143" spans="2:64" ht="12" customHeight="1" x14ac:dyDescent="0.25">
      <c r="B143" s="16"/>
      <c r="C143" s="48"/>
      <c r="D143" s="91"/>
      <c r="E143" s="91"/>
      <c r="F143" s="91"/>
      <c r="G143" s="91"/>
      <c r="H143" s="91"/>
      <c r="I143" s="91"/>
      <c r="J143" s="91"/>
      <c r="K143" s="91"/>
      <c r="L143" s="91"/>
      <c r="M143" s="91"/>
      <c r="N143" s="91"/>
      <c r="AL143" s="2"/>
      <c r="AM143" s="2"/>
      <c r="AR143" s="91"/>
      <c r="AS143" s="91"/>
      <c r="AT143" s="91"/>
      <c r="AU143" s="91"/>
      <c r="AV143" s="91"/>
      <c r="AW143" s="102" t="s">
        <v>101</v>
      </c>
      <c r="AX143" s="279">
        <f>SUM(AX117:BH118,AX122:BH129)</f>
        <v>0</v>
      </c>
      <c r="AY143" s="279"/>
      <c r="AZ143" s="279"/>
      <c r="BA143" s="279"/>
      <c r="BB143" s="279"/>
      <c r="BC143" s="279"/>
      <c r="BD143" s="279"/>
      <c r="BE143" s="279"/>
      <c r="BF143" s="279"/>
      <c r="BG143" s="279"/>
      <c r="BH143" s="279"/>
      <c r="BK143" s="49"/>
      <c r="BL143" s="17"/>
    </row>
    <row r="144" spans="2:64" ht="12" customHeight="1" x14ac:dyDescent="0.25">
      <c r="B144" s="16"/>
      <c r="C144" s="48"/>
      <c r="D144" s="91"/>
      <c r="E144" s="91"/>
      <c r="F144" s="91"/>
      <c r="G144" s="91"/>
      <c r="H144" s="91"/>
      <c r="I144" s="91"/>
      <c r="J144" s="91"/>
      <c r="K144" s="91"/>
      <c r="L144" s="91"/>
      <c r="M144" s="91"/>
      <c r="N144" s="91"/>
      <c r="AL144" s="2"/>
      <c r="AM144" s="2"/>
      <c r="AR144" s="91"/>
      <c r="AS144" s="91"/>
      <c r="AT144" s="91"/>
      <c r="AU144" s="91"/>
      <c r="AV144" s="91"/>
      <c r="AW144" s="102"/>
      <c r="AX144" s="275" t="s">
        <v>102</v>
      </c>
      <c r="AY144" s="275"/>
      <c r="AZ144" s="275"/>
      <c r="BA144" s="275"/>
      <c r="BB144" s="275"/>
      <c r="BC144" s="275"/>
      <c r="BD144" s="275"/>
      <c r="BE144" s="275"/>
      <c r="BF144" s="275"/>
      <c r="BG144" s="275"/>
      <c r="BH144" s="275"/>
      <c r="BK144" s="49"/>
      <c r="BL144" s="17"/>
    </row>
    <row r="145" spans="2:64" ht="12" customHeight="1" x14ac:dyDescent="0.25">
      <c r="B145" s="16"/>
      <c r="C145" s="48"/>
      <c r="D145" s="91"/>
      <c r="E145" s="91"/>
      <c r="F145" s="91"/>
      <c r="G145" s="91"/>
      <c r="H145" s="91"/>
      <c r="I145" s="91"/>
      <c r="J145" s="91"/>
      <c r="K145" s="91"/>
      <c r="L145" s="91"/>
      <c r="M145" s="91"/>
      <c r="N145" s="91"/>
      <c r="AL145" s="2"/>
      <c r="AM145" s="2"/>
      <c r="AR145" s="91"/>
      <c r="AS145" s="91"/>
      <c r="AT145" s="91"/>
      <c r="AU145" s="91"/>
      <c r="AV145" s="91"/>
      <c r="AW145" s="102" t="s">
        <v>103</v>
      </c>
      <c r="AX145" s="279">
        <f>SUM(AX119:BH121,AX130:BH141)</f>
        <v>0</v>
      </c>
      <c r="AY145" s="279"/>
      <c r="AZ145" s="279"/>
      <c r="BA145" s="279"/>
      <c r="BB145" s="279"/>
      <c r="BC145" s="279"/>
      <c r="BD145" s="279"/>
      <c r="BE145" s="279"/>
      <c r="BF145" s="279"/>
      <c r="BG145" s="279"/>
      <c r="BH145" s="279"/>
      <c r="BK145" s="49"/>
      <c r="BL145" s="17"/>
    </row>
    <row r="146" spans="2:64" ht="12" customHeight="1" x14ac:dyDescent="0.25">
      <c r="B146" s="16"/>
      <c r="C146" s="48"/>
      <c r="D146" s="91"/>
      <c r="E146" s="91"/>
      <c r="F146" s="91"/>
      <c r="G146" s="91"/>
      <c r="H146" s="91"/>
      <c r="I146" s="91"/>
      <c r="J146" s="91"/>
      <c r="K146" s="91"/>
      <c r="L146" s="91"/>
      <c r="M146" s="91"/>
      <c r="N146" s="91"/>
      <c r="AL146" s="2"/>
      <c r="AM146" s="2"/>
      <c r="AR146" s="91"/>
      <c r="AS146" s="91"/>
      <c r="AT146" s="91"/>
      <c r="AU146" s="91"/>
      <c r="AV146" s="91"/>
      <c r="AW146" s="102"/>
      <c r="AX146" s="275" t="s">
        <v>102</v>
      </c>
      <c r="AY146" s="275"/>
      <c r="AZ146" s="275"/>
      <c r="BA146" s="275"/>
      <c r="BB146" s="275"/>
      <c r="BC146" s="275"/>
      <c r="BD146" s="275"/>
      <c r="BE146" s="275"/>
      <c r="BF146" s="275"/>
      <c r="BG146" s="275"/>
      <c r="BH146" s="275"/>
      <c r="BK146" s="49"/>
      <c r="BL146" s="17"/>
    </row>
    <row r="147" spans="2:64" ht="12" customHeight="1" x14ac:dyDescent="0.25">
      <c r="B147" s="16"/>
      <c r="C147" s="48"/>
      <c r="D147" s="91"/>
      <c r="E147" s="91"/>
      <c r="F147" s="91"/>
      <c r="G147" s="91"/>
      <c r="H147" s="91"/>
      <c r="I147" s="91"/>
      <c r="J147" s="91"/>
      <c r="K147" s="91"/>
      <c r="L147" s="91"/>
      <c r="M147" s="91"/>
      <c r="N147" s="91"/>
      <c r="AL147" s="2"/>
      <c r="AM147" s="2"/>
      <c r="AR147" s="91"/>
      <c r="AS147" s="91"/>
      <c r="AT147" s="91"/>
      <c r="AU147" s="91"/>
      <c r="AV147" s="91"/>
      <c r="AW147" s="102" t="s">
        <v>104</v>
      </c>
      <c r="AX147" s="279">
        <f>AX143*0.14975</f>
        <v>0</v>
      </c>
      <c r="AY147" s="279"/>
      <c r="AZ147" s="279"/>
      <c r="BA147" s="279"/>
      <c r="BB147" s="279"/>
      <c r="BC147" s="279"/>
      <c r="BD147" s="279"/>
      <c r="BE147" s="279"/>
      <c r="BF147" s="279"/>
      <c r="BG147" s="279"/>
      <c r="BH147" s="279"/>
      <c r="BK147" s="49"/>
      <c r="BL147" s="17"/>
    </row>
    <row r="148" spans="2:64" ht="12" customHeight="1" x14ac:dyDescent="0.25">
      <c r="B148" s="16"/>
      <c r="C148" s="48"/>
      <c r="D148" s="91"/>
      <c r="E148" s="91"/>
      <c r="F148" s="91"/>
      <c r="G148" s="91"/>
      <c r="H148" s="91"/>
      <c r="I148" s="91"/>
      <c r="J148" s="91"/>
      <c r="K148" s="91"/>
      <c r="L148" s="91"/>
      <c r="M148" s="91"/>
      <c r="N148" s="91"/>
      <c r="AL148" s="2"/>
      <c r="AM148" s="2"/>
      <c r="AR148" s="91"/>
      <c r="AS148" s="91"/>
      <c r="AT148" s="91"/>
      <c r="AU148" s="91"/>
      <c r="AV148" s="91"/>
      <c r="AW148" s="102"/>
      <c r="AX148" s="275" t="s">
        <v>102</v>
      </c>
      <c r="AY148" s="275"/>
      <c r="AZ148" s="275"/>
      <c r="BA148" s="275"/>
      <c r="BB148" s="275"/>
      <c r="BC148" s="275"/>
      <c r="BD148" s="275"/>
      <c r="BE148" s="275"/>
      <c r="BF148" s="275"/>
      <c r="BG148" s="275"/>
      <c r="BH148" s="275"/>
      <c r="BK148" s="49"/>
      <c r="BL148" s="17"/>
    </row>
    <row r="149" spans="2:64" ht="12" customHeight="1" x14ac:dyDescent="0.25">
      <c r="B149" s="16"/>
      <c r="C149" s="48"/>
      <c r="D149" s="91"/>
      <c r="E149" s="91"/>
      <c r="F149" s="91"/>
      <c r="G149" s="91"/>
      <c r="H149" s="91"/>
      <c r="I149" s="91"/>
      <c r="J149" s="91"/>
      <c r="K149" s="91"/>
      <c r="L149" s="91"/>
      <c r="M149" s="91"/>
      <c r="N149" s="91"/>
      <c r="AL149" s="2"/>
      <c r="AM149" s="2"/>
      <c r="AR149" s="91"/>
      <c r="AS149" s="91"/>
      <c r="AT149" s="91"/>
      <c r="AU149" s="91"/>
      <c r="AV149" s="91"/>
      <c r="AW149" s="102" t="s">
        <v>765</v>
      </c>
      <c r="AX149" s="279">
        <f>AX145*0.09975*0.5</f>
        <v>0</v>
      </c>
      <c r="AY149" s="279"/>
      <c r="AZ149" s="279"/>
      <c r="BA149" s="279"/>
      <c r="BB149" s="279"/>
      <c r="BC149" s="279"/>
      <c r="BD149" s="279"/>
      <c r="BE149" s="279"/>
      <c r="BF149" s="279"/>
      <c r="BG149" s="279"/>
      <c r="BH149" s="279"/>
      <c r="BK149" s="49"/>
      <c r="BL149" s="17"/>
    </row>
    <row r="150" spans="2:64" ht="12" customHeight="1" x14ac:dyDescent="0.25">
      <c r="B150" s="16"/>
      <c r="C150" s="48"/>
      <c r="D150" s="91"/>
      <c r="E150" s="91"/>
      <c r="F150" s="91"/>
      <c r="G150" s="91"/>
      <c r="H150" s="91"/>
      <c r="I150" s="91"/>
      <c r="J150" s="91"/>
      <c r="K150" s="91"/>
      <c r="L150" s="91"/>
      <c r="M150" s="91"/>
      <c r="N150" s="91"/>
      <c r="AL150" s="2"/>
      <c r="AM150" s="2"/>
      <c r="AR150" s="91"/>
      <c r="AS150" s="91"/>
      <c r="AT150" s="91"/>
      <c r="AU150" s="91"/>
      <c r="AV150" s="91"/>
      <c r="AX150" s="275" t="s">
        <v>105</v>
      </c>
      <c r="AY150" s="275"/>
      <c r="AZ150" s="275"/>
      <c r="BA150" s="275"/>
      <c r="BB150" s="275"/>
      <c r="BC150" s="275"/>
      <c r="BD150" s="275"/>
      <c r="BE150" s="275"/>
      <c r="BF150" s="275"/>
      <c r="BG150" s="275"/>
      <c r="BH150" s="275"/>
      <c r="BK150" s="49"/>
      <c r="BL150" s="17"/>
    </row>
    <row r="151" spans="2:64" ht="12" customHeight="1" x14ac:dyDescent="0.25">
      <c r="B151" s="16"/>
      <c r="C151" s="48"/>
      <c r="D151" s="91"/>
      <c r="E151" s="91"/>
      <c r="F151" s="91"/>
      <c r="G151" s="91"/>
      <c r="H151" s="91"/>
      <c r="I151" s="91"/>
      <c r="J151" s="91"/>
      <c r="K151" s="91"/>
      <c r="L151" s="91"/>
      <c r="M151" s="91"/>
      <c r="N151" s="91"/>
      <c r="S151" s="91"/>
      <c r="T151" s="91"/>
      <c r="U151" s="91"/>
      <c r="V151" s="91"/>
      <c r="W151" s="91"/>
      <c r="AL151" s="2"/>
      <c r="AM151" s="2"/>
      <c r="AN151" s="2"/>
      <c r="AO151" s="2"/>
      <c r="AP151" s="2"/>
      <c r="AQ151" s="2"/>
      <c r="AR151" s="91"/>
      <c r="AS151" s="91"/>
      <c r="AT151" s="91"/>
      <c r="AU151" s="91"/>
      <c r="AW151" s="102" t="s">
        <v>78</v>
      </c>
      <c r="AX151" s="192">
        <f>SUM(AX143:BH150)</f>
        <v>0</v>
      </c>
      <c r="AY151" s="192"/>
      <c r="AZ151" s="192"/>
      <c r="BA151" s="192"/>
      <c r="BB151" s="192"/>
      <c r="BC151" s="192"/>
      <c r="BD151" s="192"/>
      <c r="BE151" s="192"/>
      <c r="BF151" s="192"/>
      <c r="BG151" s="192"/>
      <c r="BH151" s="192"/>
      <c r="BK151" s="49"/>
      <c r="BL151" s="17"/>
    </row>
    <row r="152" spans="2:64" ht="12" customHeight="1" x14ac:dyDescent="0.25">
      <c r="B152" s="16"/>
      <c r="C152" s="48"/>
      <c r="D152" s="91"/>
      <c r="E152" s="91"/>
      <c r="F152" s="91"/>
      <c r="G152" s="91"/>
      <c r="H152" s="91"/>
      <c r="I152" s="91"/>
      <c r="J152" s="91"/>
      <c r="K152" s="91"/>
      <c r="L152" s="91"/>
      <c r="M152" s="91"/>
      <c r="N152" s="91"/>
      <c r="S152" s="91"/>
      <c r="T152" s="91"/>
      <c r="U152" s="91"/>
      <c r="V152" s="91"/>
      <c r="W152" s="91"/>
      <c r="AL152" s="2"/>
      <c r="AM152" s="2"/>
      <c r="AN152" s="2"/>
      <c r="AO152" s="2"/>
      <c r="AP152" s="2"/>
      <c r="AQ152" s="2"/>
      <c r="AR152" s="91"/>
      <c r="AS152" s="91"/>
      <c r="AT152" s="91"/>
      <c r="AU152" s="91"/>
      <c r="AV152" s="102"/>
      <c r="AX152" s="193" t="s">
        <v>109</v>
      </c>
      <c r="AY152" s="193"/>
      <c r="AZ152" s="193"/>
      <c r="BA152" s="193"/>
      <c r="BB152" s="193"/>
      <c r="BC152" s="193"/>
      <c r="BD152" s="193"/>
      <c r="BE152" s="193"/>
      <c r="BF152" s="193"/>
      <c r="BG152" s="193"/>
      <c r="BH152" s="193"/>
      <c r="BK152" s="49"/>
      <c r="BL152" s="17"/>
    </row>
    <row r="153" spans="2:64" ht="12" customHeight="1" x14ac:dyDescent="0.25">
      <c r="B153" s="16"/>
      <c r="C153" s="59"/>
      <c r="D153" s="56"/>
      <c r="E153" s="56"/>
      <c r="F153" s="56"/>
      <c r="G153" s="56"/>
      <c r="H153" s="56"/>
      <c r="I153" s="56"/>
      <c r="J153" s="56"/>
      <c r="K153" s="56"/>
      <c r="L153" s="56"/>
      <c r="M153" s="56"/>
      <c r="N153" s="56"/>
      <c r="O153" s="56"/>
      <c r="P153" s="56"/>
      <c r="Q153" s="56"/>
      <c r="R153" s="56"/>
      <c r="S153" s="56"/>
      <c r="T153" s="56"/>
      <c r="U153" s="56"/>
      <c r="V153" s="56"/>
      <c r="W153" s="56"/>
      <c r="X153" s="56"/>
      <c r="Y153" s="56"/>
      <c r="Z153" s="56"/>
      <c r="AA153" s="56"/>
      <c r="AB153" s="56"/>
      <c r="AC153" s="56"/>
      <c r="AD153" s="56"/>
      <c r="AE153" s="56"/>
      <c r="AF153" s="56"/>
      <c r="AG153" s="56"/>
      <c r="AH153" s="56"/>
      <c r="AI153" s="56"/>
      <c r="AJ153" s="56"/>
      <c r="AK153" s="56"/>
      <c r="AL153" s="56"/>
      <c r="AM153" s="56"/>
      <c r="AN153" s="56"/>
      <c r="AO153" s="56"/>
      <c r="AP153" s="56"/>
      <c r="AQ153" s="56"/>
      <c r="AR153" s="56"/>
      <c r="AS153" s="56"/>
      <c r="AT153" s="56"/>
      <c r="AU153" s="56"/>
      <c r="AV153" s="56"/>
      <c r="AW153" s="56"/>
      <c r="AX153" s="56"/>
      <c r="AY153" s="56"/>
      <c r="AZ153" s="56"/>
      <c r="BA153" s="56"/>
      <c r="BB153" s="56"/>
      <c r="BC153" s="56"/>
      <c r="BD153" s="56"/>
      <c r="BE153" s="56"/>
      <c r="BF153" s="56"/>
      <c r="BG153" s="56"/>
      <c r="BH153" s="56"/>
      <c r="BI153" s="56"/>
      <c r="BJ153" s="56"/>
      <c r="BK153" s="60"/>
      <c r="BL153" s="17"/>
    </row>
    <row r="154" spans="2:64" ht="12" customHeight="1" x14ac:dyDescent="0.25">
      <c r="B154" s="16"/>
      <c r="BK154" s="2"/>
      <c r="BL154" s="17"/>
    </row>
    <row r="155" spans="2:64" ht="12" customHeight="1" x14ac:dyDescent="0.25">
      <c r="B155" s="16"/>
      <c r="C155" s="140" t="s">
        <v>110</v>
      </c>
      <c r="D155" s="141"/>
      <c r="E155" s="141"/>
      <c r="F155" s="141"/>
      <c r="G155" s="141"/>
      <c r="H155" s="141"/>
      <c r="I155" s="141"/>
      <c r="J155" s="141"/>
      <c r="K155" s="141"/>
      <c r="L155" s="141"/>
      <c r="M155" s="141"/>
      <c r="N155" s="141"/>
      <c r="O155" s="141"/>
      <c r="P155" s="141"/>
      <c r="Q155" s="141"/>
      <c r="R155" s="141"/>
      <c r="S155" s="141"/>
      <c r="T155" s="141"/>
      <c r="U155" s="141"/>
      <c r="V155" s="141"/>
      <c r="W155" s="141"/>
      <c r="X155" s="141"/>
      <c r="Y155" s="141"/>
      <c r="Z155" s="141"/>
      <c r="AA155" s="141"/>
      <c r="AB155" s="141"/>
      <c r="AC155" s="141"/>
      <c r="AD155" s="141"/>
      <c r="AE155" s="141"/>
      <c r="AF155" s="141"/>
      <c r="AG155" s="141"/>
      <c r="AH155" s="141"/>
      <c r="AI155" s="141"/>
      <c r="AJ155" s="141"/>
      <c r="AK155" s="141"/>
      <c r="AL155" s="141"/>
      <c r="AM155" s="141"/>
      <c r="AN155" s="141"/>
      <c r="AO155" s="141"/>
      <c r="AP155" s="141"/>
      <c r="AQ155" s="141"/>
      <c r="AR155" s="141"/>
      <c r="AS155" s="141"/>
      <c r="AT155" s="141"/>
      <c r="AU155" s="141"/>
      <c r="AV155" s="141"/>
      <c r="AW155" s="141"/>
      <c r="AX155" s="141"/>
      <c r="AY155" s="141"/>
      <c r="AZ155" s="141"/>
      <c r="BA155" s="141"/>
      <c r="BB155" s="141"/>
      <c r="BC155" s="141"/>
      <c r="BD155" s="141"/>
      <c r="BE155" s="141"/>
      <c r="BF155" s="141"/>
      <c r="BG155" s="141"/>
      <c r="BH155" s="141"/>
      <c r="BI155" s="141"/>
      <c r="BJ155" s="141"/>
      <c r="BK155" s="142"/>
      <c r="BL155" s="17"/>
    </row>
    <row r="156" spans="2:64" ht="12" customHeight="1" x14ac:dyDescent="0.25">
      <c r="B156" s="16"/>
      <c r="C156" s="61"/>
      <c r="D156" s="62"/>
      <c r="E156" s="63"/>
      <c r="F156" s="64"/>
      <c r="G156" s="64"/>
      <c r="H156" s="64"/>
      <c r="I156" s="64"/>
      <c r="J156" s="64"/>
      <c r="K156" s="64"/>
      <c r="L156" s="64"/>
      <c r="M156" s="64"/>
      <c r="N156" s="64"/>
      <c r="O156" s="64"/>
      <c r="P156" s="64"/>
      <c r="Q156" s="64"/>
      <c r="R156" s="64"/>
      <c r="S156" s="64"/>
      <c r="T156" s="64"/>
      <c r="U156" s="64"/>
      <c r="V156" s="64"/>
      <c r="W156" s="64"/>
      <c r="X156" s="64"/>
      <c r="Y156" s="63"/>
      <c r="Z156" s="63"/>
      <c r="AA156" s="63"/>
      <c r="AB156" s="63"/>
      <c r="AC156" s="63"/>
      <c r="AD156" s="64"/>
      <c r="AE156" s="64"/>
      <c r="AF156" s="63"/>
      <c r="AG156" s="65"/>
      <c r="AH156" s="65"/>
      <c r="AI156" s="65"/>
      <c r="AJ156" s="65"/>
      <c r="AK156" s="65"/>
      <c r="AL156" s="65"/>
      <c r="AM156" s="65"/>
      <c r="AN156" s="65"/>
      <c r="AO156" s="65"/>
      <c r="AP156" s="65"/>
      <c r="AQ156" s="65"/>
      <c r="AR156" s="65"/>
      <c r="AS156" s="64"/>
      <c r="AT156" s="64"/>
      <c r="AU156" s="64"/>
      <c r="AV156" s="64"/>
      <c r="AW156" s="64"/>
      <c r="AX156" s="64"/>
      <c r="AY156" s="64"/>
      <c r="AZ156" s="64"/>
      <c r="BA156" s="64"/>
      <c r="BB156" s="64"/>
      <c r="BC156" s="64"/>
      <c r="BD156" s="64"/>
      <c r="BE156" s="64"/>
      <c r="BF156" s="64"/>
      <c r="BG156" s="64"/>
      <c r="BH156" s="64"/>
      <c r="BI156" s="64"/>
      <c r="BJ156" s="64"/>
      <c r="BK156" s="66"/>
      <c r="BL156" s="17"/>
    </row>
    <row r="157" spans="2:64" ht="12" customHeight="1" x14ac:dyDescent="0.25">
      <c r="B157" s="16"/>
      <c r="C157" s="48"/>
      <c r="D157" s="91" t="s">
        <v>766</v>
      </c>
      <c r="F157" s="8"/>
      <c r="G157" s="8"/>
      <c r="H157" s="8"/>
      <c r="I157" s="8"/>
      <c r="J157" s="8"/>
      <c r="K157" s="8"/>
      <c r="L157" s="8"/>
      <c r="M157" s="8"/>
      <c r="N157" s="8"/>
      <c r="O157" s="8"/>
      <c r="P157" s="8"/>
      <c r="Q157" s="8"/>
      <c r="R157" s="8"/>
      <c r="S157" s="8"/>
      <c r="T157" s="8"/>
      <c r="U157" s="8"/>
      <c r="V157" s="8"/>
      <c r="W157" s="8"/>
      <c r="X157" s="8"/>
      <c r="AD157" s="8"/>
      <c r="AE157" s="8"/>
      <c r="AG157" s="92"/>
      <c r="AH157" s="92"/>
      <c r="AI157" s="92"/>
      <c r="AJ157" s="92"/>
      <c r="AK157" s="92"/>
      <c r="AL157" s="92"/>
      <c r="AM157" s="92"/>
      <c r="AN157" s="92"/>
      <c r="AO157" s="92"/>
      <c r="AP157" s="92"/>
      <c r="AQ157" s="92"/>
      <c r="AR157" s="92"/>
      <c r="AS157" s="8"/>
      <c r="AT157" s="8"/>
      <c r="AU157" s="8"/>
      <c r="AV157" s="45" t="s">
        <v>79</v>
      </c>
      <c r="AW157" s="45"/>
      <c r="AX157" s="194">
        <f>BC36</f>
        <v>0</v>
      </c>
      <c r="AY157" s="195"/>
      <c r="AZ157" s="195"/>
      <c r="BA157" s="195"/>
      <c r="BB157" s="195"/>
      <c r="BC157" s="195"/>
      <c r="BD157" s="195"/>
      <c r="BE157" s="195"/>
      <c r="BF157" s="195"/>
      <c r="BG157" s="195"/>
      <c r="BH157" s="195"/>
      <c r="BI157" s="195"/>
      <c r="BJ157" s="196"/>
      <c r="BK157" s="49"/>
      <c r="BL157" s="17"/>
    </row>
    <row r="158" spans="2:64" x14ac:dyDescent="0.25">
      <c r="B158" s="16"/>
      <c r="C158" s="48"/>
      <c r="D158" s="91"/>
      <c r="F158" s="8"/>
      <c r="G158" s="8"/>
      <c r="H158" s="8"/>
      <c r="I158" s="8"/>
      <c r="J158" s="8"/>
      <c r="K158" s="8"/>
      <c r="L158" s="8"/>
      <c r="M158" s="8"/>
      <c r="N158" s="8"/>
      <c r="O158" s="8"/>
      <c r="P158" s="8"/>
      <c r="Q158" s="8"/>
      <c r="R158" s="8"/>
      <c r="S158" s="8"/>
      <c r="T158" s="8"/>
      <c r="U158" s="8"/>
      <c r="V158" s="8"/>
      <c r="W158" s="8"/>
      <c r="X158" s="8"/>
      <c r="AD158" s="8"/>
      <c r="AE158" s="8"/>
      <c r="AG158" s="92"/>
      <c r="AH158" s="92"/>
      <c r="AI158" s="92"/>
      <c r="AJ158" s="92"/>
      <c r="AK158" s="92"/>
      <c r="AL158" s="92"/>
      <c r="AM158" s="92"/>
      <c r="AN158" s="92"/>
      <c r="AO158" s="92"/>
      <c r="AP158" s="92"/>
      <c r="AQ158" s="92"/>
      <c r="AR158" s="92"/>
      <c r="AS158" s="8"/>
      <c r="AT158" s="8"/>
      <c r="AU158" s="8"/>
      <c r="AV158" s="45"/>
      <c r="AW158" s="45"/>
      <c r="AX158" s="197" t="s">
        <v>102</v>
      </c>
      <c r="AY158" s="197"/>
      <c r="AZ158" s="197"/>
      <c r="BA158" s="197"/>
      <c r="BB158" s="197"/>
      <c r="BC158" s="197"/>
      <c r="BD158" s="197"/>
      <c r="BE158" s="197"/>
      <c r="BF158" s="197"/>
      <c r="BG158" s="197"/>
      <c r="BH158" s="197"/>
      <c r="BI158" s="197"/>
      <c r="BJ158" s="197"/>
      <c r="BK158" s="49"/>
      <c r="BL158" s="17"/>
    </row>
    <row r="159" spans="2:64" ht="12" customHeight="1" x14ac:dyDescent="0.25">
      <c r="B159" s="16"/>
      <c r="C159" s="48"/>
      <c r="D159" s="91" t="s">
        <v>767</v>
      </c>
      <c r="F159" s="8"/>
      <c r="G159" s="8"/>
      <c r="H159" s="8"/>
      <c r="I159" s="8"/>
      <c r="J159" s="8"/>
      <c r="K159" s="8"/>
      <c r="L159" s="8"/>
      <c r="M159" s="8"/>
      <c r="N159" s="8"/>
      <c r="O159" s="8"/>
      <c r="P159" s="8"/>
      <c r="Q159" s="8"/>
      <c r="R159" s="8"/>
      <c r="S159" s="8"/>
      <c r="T159" s="8"/>
      <c r="U159" s="8"/>
      <c r="V159" s="8"/>
      <c r="W159" s="8"/>
      <c r="X159" s="8"/>
      <c r="AD159" s="8"/>
      <c r="AE159" s="8"/>
      <c r="AG159" s="92"/>
      <c r="AH159" s="92"/>
      <c r="AI159" s="92"/>
      <c r="AJ159" s="92"/>
      <c r="AK159" s="92"/>
      <c r="AL159" s="92"/>
      <c r="AM159" s="92"/>
      <c r="AN159" s="92"/>
      <c r="AO159" s="92"/>
      <c r="AP159" s="92"/>
      <c r="AQ159" s="92"/>
      <c r="AR159" s="92"/>
      <c r="AS159" s="8"/>
      <c r="AT159" s="8"/>
      <c r="AU159" s="8"/>
      <c r="AV159" s="45" t="s">
        <v>86</v>
      </c>
      <c r="AW159" s="45"/>
      <c r="AX159" s="194">
        <f>BC52</f>
        <v>0</v>
      </c>
      <c r="AY159" s="195"/>
      <c r="AZ159" s="195"/>
      <c r="BA159" s="195"/>
      <c r="BB159" s="195"/>
      <c r="BC159" s="195"/>
      <c r="BD159" s="195"/>
      <c r="BE159" s="195"/>
      <c r="BF159" s="195"/>
      <c r="BG159" s="195"/>
      <c r="BH159" s="195"/>
      <c r="BI159" s="195"/>
      <c r="BJ159" s="196"/>
      <c r="BK159" s="49"/>
      <c r="BL159" s="17"/>
    </row>
    <row r="160" spans="2:64" ht="12" customHeight="1" x14ac:dyDescent="0.25">
      <c r="B160" s="16"/>
      <c r="C160" s="48"/>
      <c r="D160" s="91"/>
      <c r="F160" s="8"/>
      <c r="G160" s="8"/>
      <c r="H160" s="8"/>
      <c r="I160" s="8"/>
      <c r="J160" s="8"/>
      <c r="K160" s="8"/>
      <c r="L160" s="8"/>
      <c r="M160" s="8"/>
      <c r="N160" s="8"/>
      <c r="O160" s="8"/>
      <c r="P160" s="8"/>
      <c r="Q160" s="8"/>
      <c r="R160" s="8"/>
      <c r="S160" s="8"/>
      <c r="T160" s="8"/>
      <c r="U160" s="8"/>
      <c r="V160" s="8"/>
      <c r="W160" s="8"/>
      <c r="X160" s="8"/>
      <c r="AD160" s="8"/>
      <c r="AE160" s="8"/>
      <c r="AG160" s="92"/>
      <c r="AH160" s="92"/>
      <c r="AI160" s="92"/>
      <c r="AJ160" s="92"/>
      <c r="AK160" s="92"/>
      <c r="AL160" s="92"/>
      <c r="AM160" s="92"/>
      <c r="AN160" s="92"/>
      <c r="AO160" s="92"/>
      <c r="AP160" s="92"/>
      <c r="AQ160" s="92"/>
      <c r="AR160" s="92"/>
      <c r="AS160" s="8"/>
      <c r="AT160" s="8"/>
      <c r="AU160" s="8"/>
      <c r="AV160" s="45"/>
      <c r="AW160" s="45"/>
      <c r="AX160" s="197" t="s">
        <v>4</v>
      </c>
      <c r="AY160" s="197"/>
      <c r="AZ160" s="197"/>
      <c r="BA160" s="197"/>
      <c r="BB160" s="197"/>
      <c r="BC160" s="197"/>
      <c r="BD160" s="197"/>
      <c r="BE160" s="197"/>
      <c r="BF160" s="197"/>
      <c r="BG160" s="197"/>
      <c r="BH160" s="197"/>
      <c r="BI160" s="197"/>
      <c r="BJ160" s="197"/>
      <c r="BK160" s="49"/>
      <c r="BL160" s="17"/>
    </row>
    <row r="161" spans="2:64" ht="12" customHeight="1" x14ac:dyDescent="0.25">
      <c r="B161" s="16"/>
      <c r="C161" s="48"/>
      <c r="D161" s="91" t="s">
        <v>88</v>
      </c>
      <c r="F161" s="8"/>
      <c r="G161" s="8"/>
      <c r="H161" s="8"/>
      <c r="I161" s="8"/>
      <c r="J161" s="8"/>
      <c r="K161" s="8"/>
      <c r="L161" s="8"/>
      <c r="M161" s="8"/>
      <c r="N161" s="8"/>
      <c r="O161" s="8"/>
      <c r="P161" s="8"/>
      <c r="Q161" s="8"/>
      <c r="R161" s="8"/>
      <c r="S161" s="8"/>
      <c r="T161" s="8"/>
      <c r="U161" s="8"/>
      <c r="V161" s="8"/>
      <c r="W161" s="8"/>
      <c r="X161" s="8"/>
      <c r="AD161" s="8"/>
      <c r="AE161" s="8"/>
      <c r="AG161" s="92"/>
      <c r="AH161" s="92"/>
      <c r="AI161" s="92"/>
      <c r="AJ161" s="92"/>
      <c r="AK161" s="92"/>
      <c r="AL161" s="92"/>
      <c r="AM161" s="92"/>
      <c r="AN161" s="92"/>
      <c r="AO161" s="92"/>
      <c r="AP161" s="92"/>
      <c r="AQ161" s="92"/>
      <c r="AR161" s="92"/>
      <c r="AS161" s="8"/>
      <c r="AT161" s="8"/>
      <c r="AU161" s="8"/>
      <c r="AV161" s="45" t="s">
        <v>106</v>
      </c>
      <c r="AW161" s="45"/>
      <c r="AX161" s="194">
        <f>BC104</f>
        <v>0</v>
      </c>
      <c r="AY161" s="195"/>
      <c r="AZ161" s="195"/>
      <c r="BA161" s="195"/>
      <c r="BB161" s="195"/>
      <c r="BC161" s="195"/>
      <c r="BD161" s="195"/>
      <c r="BE161" s="195"/>
      <c r="BF161" s="195"/>
      <c r="BG161" s="195"/>
      <c r="BH161" s="195"/>
      <c r="BI161" s="195"/>
      <c r="BJ161" s="196"/>
      <c r="BK161" s="49"/>
      <c r="BL161" s="17"/>
    </row>
    <row r="162" spans="2:64" ht="12" customHeight="1" x14ac:dyDescent="0.25">
      <c r="B162" s="16"/>
      <c r="C162" s="48"/>
      <c r="D162" s="91"/>
      <c r="F162" s="8"/>
      <c r="G162" s="8"/>
      <c r="H162" s="8"/>
      <c r="I162" s="8"/>
      <c r="J162" s="8"/>
      <c r="K162" s="8"/>
      <c r="L162" s="8"/>
      <c r="M162" s="8"/>
      <c r="N162" s="8"/>
      <c r="O162" s="8"/>
      <c r="P162" s="8"/>
      <c r="Q162" s="8"/>
      <c r="R162" s="8"/>
      <c r="S162" s="8"/>
      <c r="T162" s="8"/>
      <c r="U162" s="8"/>
      <c r="V162" s="8"/>
      <c r="W162" s="8"/>
      <c r="X162" s="8"/>
      <c r="AD162" s="8"/>
      <c r="AE162" s="8"/>
      <c r="AG162" s="92"/>
      <c r="AH162" s="92"/>
      <c r="AI162" s="92"/>
      <c r="AJ162" s="92"/>
      <c r="AK162" s="92"/>
      <c r="AL162" s="92"/>
      <c r="AM162" s="92"/>
      <c r="AN162" s="92"/>
      <c r="AO162" s="92"/>
      <c r="AP162" s="92"/>
      <c r="AQ162" s="92"/>
      <c r="AR162" s="92"/>
      <c r="AS162" s="8"/>
      <c r="AT162" s="8"/>
      <c r="AU162" s="8"/>
      <c r="AV162" s="97"/>
      <c r="AW162" s="45"/>
      <c r="AX162" s="197" t="s">
        <v>4</v>
      </c>
      <c r="AY162" s="197"/>
      <c r="AZ162" s="197"/>
      <c r="BA162" s="197"/>
      <c r="BB162" s="197"/>
      <c r="BC162" s="197"/>
      <c r="BD162" s="197"/>
      <c r="BE162" s="197"/>
      <c r="BF162" s="197"/>
      <c r="BG162" s="197"/>
      <c r="BH162" s="197"/>
      <c r="BI162" s="197"/>
      <c r="BJ162" s="197"/>
      <c r="BK162" s="49"/>
      <c r="BL162" s="17"/>
    </row>
    <row r="163" spans="2:64" ht="12" customHeight="1" x14ac:dyDescent="0.25">
      <c r="B163" s="16"/>
      <c r="C163" s="48"/>
      <c r="D163" s="91" t="s">
        <v>768</v>
      </c>
      <c r="F163" s="8"/>
      <c r="G163" s="8"/>
      <c r="H163" s="8"/>
      <c r="I163" s="8"/>
      <c r="J163" s="8"/>
      <c r="K163" s="8"/>
      <c r="L163" s="8"/>
      <c r="M163" s="8"/>
      <c r="N163" s="8"/>
      <c r="O163" s="8"/>
      <c r="P163" s="8"/>
      <c r="Q163" s="8"/>
      <c r="R163" s="8"/>
      <c r="S163" s="8"/>
      <c r="T163" s="8"/>
      <c r="U163" s="8"/>
      <c r="V163" s="8"/>
      <c r="W163" s="8"/>
      <c r="X163" s="8"/>
      <c r="AD163" s="8"/>
      <c r="AE163" s="8"/>
      <c r="AG163" s="92"/>
      <c r="AH163" s="92"/>
      <c r="AI163" s="92"/>
      <c r="AJ163" s="92"/>
      <c r="AK163" s="92"/>
      <c r="AL163" s="92"/>
      <c r="AM163" s="92"/>
      <c r="AN163" s="92"/>
      <c r="AO163" s="92"/>
      <c r="AP163" s="92"/>
      <c r="AQ163" s="92"/>
      <c r="AR163" s="92"/>
      <c r="AS163" s="8"/>
      <c r="AT163" s="8"/>
      <c r="AU163" s="8"/>
      <c r="AV163" s="45" t="s">
        <v>109</v>
      </c>
      <c r="AX163" s="194">
        <f>AX151</f>
        <v>0</v>
      </c>
      <c r="AY163" s="195"/>
      <c r="AZ163" s="195"/>
      <c r="BA163" s="195"/>
      <c r="BB163" s="195"/>
      <c r="BC163" s="195"/>
      <c r="BD163" s="195"/>
      <c r="BE163" s="195"/>
      <c r="BF163" s="195"/>
      <c r="BG163" s="195"/>
      <c r="BH163" s="195"/>
      <c r="BI163" s="195"/>
      <c r="BJ163" s="196"/>
      <c r="BK163" s="49"/>
      <c r="BL163" s="17"/>
    </row>
    <row r="164" spans="2:64" ht="12" customHeight="1" thickBot="1" x14ac:dyDescent="0.3">
      <c r="B164" s="16"/>
      <c r="C164" s="48"/>
      <c r="D164" s="91"/>
      <c r="F164" s="8"/>
      <c r="G164" s="8"/>
      <c r="H164" s="8"/>
      <c r="I164" s="8"/>
      <c r="J164" s="8"/>
      <c r="K164" s="8"/>
      <c r="L164" s="8"/>
      <c r="M164" s="8"/>
      <c r="N164" s="8"/>
      <c r="O164" s="8"/>
      <c r="P164" s="8"/>
      <c r="Q164" s="8"/>
      <c r="R164" s="8"/>
      <c r="S164" s="8"/>
      <c r="T164" s="8"/>
      <c r="U164" s="8"/>
      <c r="V164" s="8"/>
      <c r="W164" s="8"/>
      <c r="X164" s="8"/>
      <c r="AD164" s="8"/>
      <c r="AE164" s="8"/>
      <c r="AG164" s="92"/>
      <c r="AH164" s="92"/>
      <c r="AI164" s="92"/>
      <c r="AJ164" s="92"/>
      <c r="AK164" s="92"/>
      <c r="AL164" s="92"/>
      <c r="AM164" s="92"/>
      <c r="AN164" s="92"/>
      <c r="AO164" s="92"/>
      <c r="AP164" s="92"/>
      <c r="AQ164" s="92"/>
      <c r="AR164" s="92"/>
      <c r="AS164" s="8"/>
      <c r="AT164" s="8"/>
      <c r="AU164" s="8"/>
      <c r="AV164" s="8"/>
      <c r="AW164" s="8"/>
      <c r="AX164" s="198" t="s">
        <v>105</v>
      </c>
      <c r="AY164" s="198"/>
      <c r="AZ164" s="198"/>
      <c r="BA164" s="198"/>
      <c r="BB164" s="198"/>
      <c r="BC164" s="198"/>
      <c r="BD164" s="198"/>
      <c r="BE164" s="198"/>
      <c r="BF164" s="198"/>
      <c r="BG164" s="198"/>
      <c r="BH164" s="198"/>
      <c r="BI164" s="198"/>
      <c r="BJ164" s="198"/>
      <c r="BK164" s="49"/>
      <c r="BL164" s="17"/>
    </row>
    <row r="165" spans="2:64" ht="12" customHeight="1" thickBot="1" x14ac:dyDescent="0.3">
      <c r="B165" s="16"/>
      <c r="C165" s="48"/>
      <c r="D165" s="91" t="str">
        <f>"Montant à reporter dans la Plateforme pour le trimestre "&amp;'1. Identité du requérant'!AD35&amp;" de l'année "&amp;'1. Identité du requérant'!E35</f>
        <v xml:space="preserve">Montant à reporter dans la Plateforme pour le trimestre  de l'année </v>
      </c>
      <c r="AG165" s="92"/>
      <c r="AH165" s="92"/>
      <c r="AI165" s="92"/>
      <c r="AJ165" s="92"/>
      <c r="AK165" s="92"/>
      <c r="AL165" s="92"/>
      <c r="AM165" s="92"/>
      <c r="AN165" s="92"/>
      <c r="AO165" s="92"/>
      <c r="AP165" s="92"/>
      <c r="AQ165" s="92"/>
      <c r="AR165" s="92"/>
      <c r="AV165" s="92" t="s">
        <v>111</v>
      </c>
      <c r="AX165" s="252">
        <f>AX157+AX159-AX161-AX163</f>
        <v>0</v>
      </c>
      <c r="AY165" s="253"/>
      <c r="AZ165" s="253"/>
      <c r="BA165" s="253"/>
      <c r="BB165" s="253"/>
      <c r="BC165" s="253"/>
      <c r="BD165" s="253"/>
      <c r="BE165" s="253"/>
      <c r="BF165" s="253"/>
      <c r="BG165" s="253"/>
      <c r="BH165" s="253"/>
      <c r="BI165" s="253"/>
      <c r="BJ165" s="254"/>
      <c r="BK165" s="67"/>
      <c r="BL165" s="17"/>
    </row>
    <row r="166" spans="2:64" ht="12" customHeight="1" x14ac:dyDescent="0.25">
      <c r="B166" s="16"/>
      <c r="C166" s="59"/>
      <c r="D166" s="56"/>
      <c r="E166" s="53"/>
      <c r="F166" s="53"/>
      <c r="G166" s="53"/>
      <c r="H166" s="53"/>
      <c r="I166" s="53"/>
      <c r="J166" s="53"/>
      <c r="K166" s="53"/>
      <c r="L166" s="53"/>
      <c r="M166" s="53"/>
      <c r="N166" s="53"/>
      <c r="O166" s="53"/>
      <c r="P166" s="53"/>
      <c r="Q166" s="53"/>
      <c r="R166" s="53"/>
      <c r="S166" s="53"/>
      <c r="T166" s="53"/>
      <c r="U166" s="53"/>
      <c r="V166" s="53"/>
      <c r="W166" s="53"/>
      <c r="X166" s="53"/>
      <c r="Y166" s="53"/>
      <c r="Z166" s="53"/>
      <c r="AA166" s="53"/>
      <c r="AB166" s="53"/>
      <c r="AC166" s="53"/>
      <c r="AD166" s="53"/>
      <c r="AE166" s="53"/>
      <c r="AF166" s="53"/>
      <c r="AG166" s="93"/>
      <c r="AH166" s="93"/>
      <c r="AI166" s="93"/>
      <c r="AJ166" s="93"/>
      <c r="AK166" s="93"/>
      <c r="AL166" s="93"/>
      <c r="AM166" s="93"/>
      <c r="AN166" s="93"/>
      <c r="AO166" s="93"/>
      <c r="AP166" s="93"/>
      <c r="AQ166" s="93"/>
      <c r="AR166" s="93"/>
      <c r="AS166" s="53"/>
      <c r="AT166" s="53"/>
      <c r="AU166" s="53"/>
      <c r="AV166" s="53"/>
      <c r="AW166" s="93"/>
      <c r="AX166" s="93"/>
      <c r="AY166" s="93"/>
      <c r="AZ166" s="93"/>
      <c r="BA166" s="93"/>
      <c r="BB166" s="93"/>
      <c r="BC166" s="93"/>
      <c r="BD166" s="93"/>
      <c r="BE166" s="93"/>
      <c r="BF166" s="93"/>
      <c r="BG166" s="93"/>
      <c r="BH166" s="93"/>
      <c r="BI166" s="93"/>
      <c r="BJ166" s="93"/>
      <c r="BK166" s="68"/>
      <c r="BL166" s="17"/>
    </row>
    <row r="167" spans="2:64" ht="12" customHeight="1" x14ac:dyDescent="0.25">
      <c r="B167" s="16"/>
      <c r="C167" s="104"/>
      <c r="D167" s="104"/>
      <c r="E167" s="104"/>
      <c r="F167" s="104"/>
      <c r="G167" s="104"/>
      <c r="H167" s="104"/>
      <c r="I167" s="104"/>
      <c r="J167" s="104"/>
      <c r="K167" s="104"/>
      <c r="L167" s="104"/>
      <c r="M167" s="104"/>
      <c r="N167" s="104"/>
      <c r="O167" s="104"/>
      <c r="P167" s="104"/>
      <c r="Q167" s="104"/>
      <c r="R167" s="104"/>
      <c r="S167" s="104"/>
      <c r="T167" s="104"/>
      <c r="U167" s="104"/>
      <c r="V167" s="104"/>
      <c r="W167" s="104"/>
      <c r="X167" s="104"/>
      <c r="Y167" s="104"/>
      <c r="Z167" s="104"/>
      <c r="AA167" s="104"/>
      <c r="AB167" s="104"/>
      <c r="AC167" s="104"/>
      <c r="AD167" s="104"/>
      <c r="AE167" s="104"/>
      <c r="AF167" s="104"/>
      <c r="AG167" s="104"/>
      <c r="AH167" s="104"/>
      <c r="AI167" s="104"/>
      <c r="AJ167" s="104"/>
      <c r="AK167" s="104"/>
      <c r="AL167" s="104"/>
      <c r="AM167" s="104"/>
      <c r="AN167" s="104"/>
      <c r="AO167" s="104"/>
      <c r="AP167" s="104"/>
      <c r="AQ167" s="104"/>
      <c r="AR167" s="104"/>
      <c r="AS167" s="104"/>
      <c r="AT167" s="104"/>
      <c r="AU167" s="104"/>
      <c r="AV167" s="104"/>
      <c r="AW167" s="104"/>
      <c r="AX167" s="104"/>
      <c r="AY167" s="104"/>
      <c r="AZ167" s="104"/>
      <c r="BA167" s="104"/>
      <c r="BB167" s="104"/>
      <c r="BC167" s="104"/>
      <c r="BD167" s="104"/>
      <c r="BE167" s="104"/>
      <c r="BF167" s="104"/>
      <c r="BG167" s="104"/>
      <c r="BH167" s="104"/>
      <c r="BI167" s="104"/>
      <c r="BJ167" s="104"/>
      <c r="BK167" s="104"/>
      <c r="BL167" s="17"/>
    </row>
    <row r="168" spans="2:64" ht="12" customHeight="1" x14ac:dyDescent="0.25">
      <c r="B168" s="16"/>
      <c r="C168" s="140" t="s">
        <v>112</v>
      </c>
      <c r="D168" s="141"/>
      <c r="E168" s="141"/>
      <c r="F168" s="141"/>
      <c r="G168" s="141"/>
      <c r="H168" s="141"/>
      <c r="I168" s="141"/>
      <c r="J168" s="141"/>
      <c r="K168" s="141"/>
      <c r="L168" s="141"/>
      <c r="M168" s="141"/>
      <c r="N168" s="141"/>
      <c r="O168" s="141"/>
      <c r="P168" s="141"/>
      <c r="Q168" s="141"/>
      <c r="R168" s="141"/>
      <c r="S168" s="141"/>
      <c r="T168" s="141"/>
      <c r="U168" s="141"/>
      <c r="V168" s="141"/>
      <c r="W168" s="141"/>
      <c r="X168" s="141"/>
      <c r="Y168" s="141"/>
      <c r="Z168" s="141"/>
      <c r="AA168" s="141"/>
      <c r="AB168" s="141"/>
      <c r="AC168" s="141"/>
      <c r="AD168" s="141"/>
      <c r="AE168" s="141"/>
      <c r="AF168" s="141"/>
      <c r="AG168" s="141"/>
      <c r="AH168" s="141"/>
      <c r="AI168" s="141"/>
      <c r="AJ168" s="141"/>
      <c r="AK168" s="141"/>
      <c r="AL168" s="141"/>
      <c r="AM168" s="141"/>
      <c r="AN168" s="141"/>
      <c r="AO168" s="141"/>
      <c r="AP168" s="141"/>
      <c r="AQ168" s="141"/>
      <c r="AR168" s="141"/>
      <c r="AS168" s="141"/>
      <c r="AT168" s="141"/>
      <c r="AU168" s="141"/>
      <c r="AV168" s="141"/>
      <c r="AW168" s="141"/>
      <c r="AX168" s="141"/>
      <c r="AY168" s="141"/>
      <c r="AZ168" s="141"/>
      <c r="BA168" s="141"/>
      <c r="BB168" s="141"/>
      <c r="BC168" s="141"/>
      <c r="BD168" s="141"/>
      <c r="BE168" s="141"/>
      <c r="BF168" s="141"/>
      <c r="BG168" s="141"/>
      <c r="BH168" s="141"/>
      <c r="BI168" s="141"/>
      <c r="BJ168" s="141"/>
      <c r="BK168" s="142"/>
      <c r="BL168" s="17"/>
    </row>
    <row r="169" spans="2:64" ht="12" customHeight="1" x14ac:dyDescent="0.25">
      <c r="B169" s="16"/>
      <c r="C169" s="94"/>
      <c r="D169" s="95"/>
      <c r="E169" s="95"/>
      <c r="F169" s="95"/>
      <c r="G169" s="95"/>
      <c r="H169" s="95"/>
      <c r="I169" s="95"/>
      <c r="J169" s="95"/>
      <c r="K169" s="95"/>
      <c r="L169" s="95"/>
      <c r="M169" s="95"/>
      <c r="N169" s="95"/>
      <c r="O169" s="95"/>
      <c r="P169" s="95"/>
      <c r="Q169" s="95"/>
      <c r="R169" s="95"/>
      <c r="S169" s="95"/>
      <c r="T169" s="95"/>
      <c r="U169" s="95"/>
      <c r="V169" s="95"/>
      <c r="W169" s="95"/>
      <c r="X169" s="95"/>
      <c r="Y169" s="95"/>
      <c r="Z169" s="95"/>
      <c r="AA169" s="95"/>
      <c r="AB169" s="95"/>
      <c r="AC169" s="95"/>
      <c r="AD169" s="95"/>
      <c r="AE169" s="95"/>
      <c r="AF169" s="95"/>
      <c r="AG169" s="95"/>
      <c r="AH169" s="95"/>
      <c r="AI169" s="95"/>
      <c r="AJ169" s="95"/>
      <c r="AK169" s="95"/>
      <c r="AL169" s="95"/>
      <c r="AM169" s="95"/>
      <c r="AN169" s="95"/>
      <c r="AO169" s="95"/>
      <c r="AP169" s="95"/>
      <c r="AQ169" s="95"/>
      <c r="AR169" s="95"/>
      <c r="AS169" s="95"/>
      <c r="AT169" s="95"/>
      <c r="AU169" s="95"/>
      <c r="AV169" s="95"/>
      <c r="AW169" s="95"/>
      <c r="AX169" s="95"/>
      <c r="AY169" s="95"/>
      <c r="AZ169" s="95"/>
      <c r="BA169" s="95"/>
      <c r="BB169" s="95"/>
      <c r="BC169" s="95"/>
      <c r="BD169" s="95"/>
      <c r="BE169" s="95"/>
      <c r="BF169" s="95"/>
      <c r="BG169" s="95"/>
      <c r="BH169" s="95"/>
      <c r="BI169" s="95"/>
      <c r="BJ169" s="95"/>
      <c r="BK169" s="96"/>
      <c r="BL169" s="17"/>
    </row>
    <row r="170" spans="2:64" ht="12" customHeight="1" x14ac:dyDescent="0.25">
      <c r="B170" s="16"/>
      <c r="C170" s="48"/>
      <c r="D170" s="243"/>
      <c r="E170" s="244"/>
      <c r="F170" s="244"/>
      <c r="G170" s="244"/>
      <c r="H170" s="244"/>
      <c r="I170" s="244"/>
      <c r="J170" s="244"/>
      <c r="K170" s="244"/>
      <c r="L170" s="244"/>
      <c r="M170" s="244"/>
      <c r="N170" s="244"/>
      <c r="O170" s="244"/>
      <c r="P170" s="244"/>
      <c r="Q170" s="244"/>
      <c r="R170" s="244"/>
      <c r="S170" s="244"/>
      <c r="T170" s="244"/>
      <c r="U170" s="244"/>
      <c r="V170" s="244"/>
      <c r="W170" s="244"/>
      <c r="X170" s="244"/>
      <c r="Y170" s="244"/>
      <c r="Z170" s="244"/>
      <c r="AA170" s="244"/>
      <c r="AB170" s="244"/>
      <c r="AC170" s="244"/>
      <c r="AD170" s="244"/>
      <c r="AE170" s="244"/>
      <c r="AF170" s="244"/>
      <c r="AG170" s="244"/>
      <c r="AH170" s="244"/>
      <c r="AI170" s="244"/>
      <c r="AJ170" s="244"/>
      <c r="AK170" s="244"/>
      <c r="AL170" s="244"/>
      <c r="AM170" s="244"/>
      <c r="AN170" s="244"/>
      <c r="AO170" s="244"/>
      <c r="AP170" s="244"/>
      <c r="AQ170" s="244"/>
      <c r="AR170" s="244"/>
      <c r="AS170" s="244"/>
      <c r="AT170" s="244"/>
      <c r="AU170" s="244"/>
      <c r="AV170" s="244"/>
      <c r="AW170" s="244"/>
      <c r="AX170" s="244"/>
      <c r="AY170" s="244"/>
      <c r="AZ170" s="244"/>
      <c r="BA170" s="244"/>
      <c r="BB170" s="244"/>
      <c r="BC170" s="244"/>
      <c r="BD170" s="244"/>
      <c r="BE170" s="244"/>
      <c r="BF170" s="244"/>
      <c r="BG170" s="244"/>
      <c r="BH170" s="244"/>
      <c r="BI170" s="244"/>
      <c r="BJ170" s="245"/>
      <c r="BK170" s="67"/>
      <c r="BL170" s="17"/>
    </row>
    <row r="171" spans="2:64" ht="12" customHeight="1" x14ac:dyDescent="0.25">
      <c r="B171" s="16"/>
      <c r="C171" s="48"/>
      <c r="D171" s="246"/>
      <c r="E171" s="247"/>
      <c r="F171" s="247"/>
      <c r="G171" s="247"/>
      <c r="H171" s="247"/>
      <c r="I171" s="247"/>
      <c r="J171" s="247"/>
      <c r="K171" s="247"/>
      <c r="L171" s="247"/>
      <c r="M171" s="247"/>
      <c r="N171" s="247"/>
      <c r="O171" s="247"/>
      <c r="P171" s="247"/>
      <c r="Q171" s="247"/>
      <c r="R171" s="247"/>
      <c r="S171" s="247"/>
      <c r="T171" s="247"/>
      <c r="U171" s="247"/>
      <c r="V171" s="247"/>
      <c r="W171" s="247"/>
      <c r="X171" s="247"/>
      <c r="Y171" s="247"/>
      <c r="Z171" s="247"/>
      <c r="AA171" s="247"/>
      <c r="AB171" s="247"/>
      <c r="AC171" s="247"/>
      <c r="AD171" s="247"/>
      <c r="AE171" s="247"/>
      <c r="AF171" s="247"/>
      <c r="AG171" s="247"/>
      <c r="AH171" s="247"/>
      <c r="AI171" s="247"/>
      <c r="AJ171" s="247"/>
      <c r="AK171" s="247"/>
      <c r="AL171" s="247"/>
      <c r="AM171" s="247"/>
      <c r="AN171" s="247"/>
      <c r="AO171" s="247"/>
      <c r="AP171" s="247"/>
      <c r="AQ171" s="247"/>
      <c r="AR171" s="247"/>
      <c r="AS171" s="247"/>
      <c r="AT171" s="247"/>
      <c r="AU171" s="247"/>
      <c r="AV171" s="247"/>
      <c r="AW171" s="247"/>
      <c r="AX171" s="247"/>
      <c r="AY171" s="247"/>
      <c r="AZ171" s="247"/>
      <c r="BA171" s="247"/>
      <c r="BB171" s="247"/>
      <c r="BC171" s="247"/>
      <c r="BD171" s="247"/>
      <c r="BE171" s="247"/>
      <c r="BF171" s="247"/>
      <c r="BG171" s="247"/>
      <c r="BH171" s="247"/>
      <c r="BI171" s="247"/>
      <c r="BJ171" s="248"/>
      <c r="BK171" s="67"/>
      <c r="BL171" s="17"/>
    </row>
    <row r="172" spans="2:64" ht="12" customHeight="1" x14ac:dyDescent="0.25">
      <c r="B172" s="16"/>
      <c r="C172" s="48"/>
      <c r="D172" s="246"/>
      <c r="E172" s="247"/>
      <c r="F172" s="247"/>
      <c r="G172" s="247"/>
      <c r="H172" s="247"/>
      <c r="I172" s="247"/>
      <c r="J172" s="247"/>
      <c r="K172" s="247"/>
      <c r="L172" s="247"/>
      <c r="M172" s="247"/>
      <c r="N172" s="247"/>
      <c r="O172" s="247"/>
      <c r="P172" s="247"/>
      <c r="Q172" s="247"/>
      <c r="R172" s="247"/>
      <c r="S172" s="247"/>
      <c r="T172" s="247"/>
      <c r="U172" s="247"/>
      <c r="V172" s="247"/>
      <c r="W172" s="247"/>
      <c r="X172" s="247"/>
      <c r="Y172" s="247"/>
      <c r="Z172" s="247"/>
      <c r="AA172" s="247"/>
      <c r="AB172" s="247"/>
      <c r="AC172" s="247"/>
      <c r="AD172" s="247"/>
      <c r="AE172" s="247"/>
      <c r="AF172" s="247"/>
      <c r="AG172" s="247"/>
      <c r="AH172" s="247"/>
      <c r="AI172" s="247"/>
      <c r="AJ172" s="247"/>
      <c r="AK172" s="247"/>
      <c r="AL172" s="247"/>
      <c r="AM172" s="247"/>
      <c r="AN172" s="247"/>
      <c r="AO172" s="247"/>
      <c r="AP172" s="247"/>
      <c r="AQ172" s="247"/>
      <c r="AR172" s="247"/>
      <c r="AS172" s="247"/>
      <c r="AT172" s="247"/>
      <c r="AU172" s="247"/>
      <c r="AV172" s="247"/>
      <c r="AW172" s="247"/>
      <c r="AX172" s="247"/>
      <c r="AY172" s="247"/>
      <c r="AZ172" s="247"/>
      <c r="BA172" s="247"/>
      <c r="BB172" s="247"/>
      <c r="BC172" s="247"/>
      <c r="BD172" s="247"/>
      <c r="BE172" s="247"/>
      <c r="BF172" s="247"/>
      <c r="BG172" s="247"/>
      <c r="BH172" s="247"/>
      <c r="BI172" s="247"/>
      <c r="BJ172" s="248"/>
      <c r="BK172" s="67"/>
      <c r="BL172" s="17"/>
    </row>
    <row r="173" spans="2:64" ht="12" customHeight="1" x14ac:dyDescent="0.25">
      <c r="B173" s="16"/>
      <c r="C173" s="48"/>
      <c r="D173" s="246"/>
      <c r="E173" s="247"/>
      <c r="F173" s="247"/>
      <c r="G173" s="247"/>
      <c r="H173" s="247"/>
      <c r="I173" s="247"/>
      <c r="J173" s="247"/>
      <c r="K173" s="247"/>
      <c r="L173" s="247"/>
      <c r="M173" s="247"/>
      <c r="N173" s="247"/>
      <c r="O173" s="247"/>
      <c r="P173" s="247"/>
      <c r="Q173" s="247"/>
      <c r="R173" s="247"/>
      <c r="S173" s="247"/>
      <c r="T173" s="247"/>
      <c r="U173" s="247"/>
      <c r="V173" s="247"/>
      <c r="W173" s="247"/>
      <c r="X173" s="247"/>
      <c r="Y173" s="247"/>
      <c r="Z173" s="247"/>
      <c r="AA173" s="247"/>
      <c r="AB173" s="247"/>
      <c r="AC173" s="247"/>
      <c r="AD173" s="247"/>
      <c r="AE173" s="247"/>
      <c r="AF173" s="247"/>
      <c r="AG173" s="247"/>
      <c r="AH173" s="247"/>
      <c r="AI173" s="247"/>
      <c r="AJ173" s="247"/>
      <c r="AK173" s="247"/>
      <c r="AL173" s="247"/>
      <c r="AM173" s="247"/>
      <c r="AN173" s="247"/>
      <c r="AO173" s="247"/>
      <c r="AP173" s="247"/>
      <c r="AQ173" s="247"/>
      <c r="AR173" s="247"/>
      <c r="AS173" s="247"/>
      <c r="AT173" s="247"/>
      <c r="AU173" s="247"/>
      <c r="AV173" s="247"/>
      <c r="AW173" s="247"/>
      <c r="AX173" s="247"/>
      <c r="AY173" s="247"/>
      <c r="AZ173" s="247"/>
      <c r="BA173" s="247"/>
      <c r="BB173" s="247"/>
      <c r="BC173" s="247"/>
      <c r="BD173" s="247"/>
      <c r="BE173" s="247"/>
      <c r="BF173" s="247"/>
      <c r="BG173" s="247"/>
      <c r="BH173" s="247"/>
      <c r="BI173" s="247"/>
      <c r="BJ173" s="248"/>
      <c r="BK173" s="67"/>
      <c r="BL173" s="17"/>
    </row>
    <row r="174" spans="2:64" ht="12" customHeight="1" x14ac:dyDescent="0.25">
      <c r="B174" s="16"/>
      <c r="C174" s="48"/>
      <c r="D174" s="246"/>
      <c r="E174" s="247"/>
      <c r="F174" s="247"/>
      <c r="G174" s="247"/>
      <c r="H174" s="247"/>
      <c r="I174" s="247"/>
      <c r="J174" s="247"/>
      <c r="K174" s="247"/>
      <c r="L174" s="247"/>
      <c r="M174" s="247"/>
      <c r="N174" s="247"/>
      <c r="O174" s="247"/>
      <c r="P174" s="247"/>
      <c r="Q174" s="247"/>
      <c r="R174" s="247"/>
      <c r="S174" s="247"/>
      <c r="T174" s="247"/>
      <c r="U174" s="247"/>
      <c r="V174" s="247"/>
      <c r="W174" s="247"/>
      <c r="X174" s="247"/>
      <c r="Y174" s="247"/>
      <c r="Z174" s="247"/>
      <c r="AA174" s="247"/>
      <c r="AB174" s="247"/>
      <c r="AC174" s="247"/>
      <c r="AD174" s="247"/>
      <c r="AE174" s="247"/>
      <c r="AF174" s="247"/>
      <c r="AG174" s="247"/>
      <c r="AH174" s="247"/>
      <c r="AI174" s="247"/>
      <c r="AJ174" s="247"/>
      <c r="AK174" s="247"/>
      <c r="AL174" s="247"/>
      <c r="AM174" s="247"/>
      <c r="AN174" s="247"/>
      <c r="AO174" s="247"/>
      <c r="AP174" s="247"/>
      <c r="AQ174" s="247"/>
      <c r="AR174" s="247"/>
      <c r="AS174" s="247"/>
      <c r="AT174" s="247"/>
      <c r="AU174" s="247"/>
      <c r="AV174" s="247"/>
      <c r="AW174" s="247"/>
      <c r="AX174" s="247"/>
      <c r="AY174" s="247"/>
      <c r="AZ174" s="247"/>
      <c r="BA174" s="247"/>
      <c r="BB174" s="247"/>
      <c r="BC174" s="247"/>
      <c r="BD174" s="247"/>
      <c r="BE174" s="247"/>
      <c r="BF174" s="247"/>
      <c r="BG174" s="247"/>
      <c r="BH174" s="247"/>
      <c r="BI174" s="247"/>
      <c r="BJ174" s="248"/>
      <c r="BK174" s="67"/>
      <c r="BL174" s="17"/>
    </row>
    <row r="175" spans="2:64" ht="12" customHeight="1" x14ac:dyDescent="0.25">
      <c r="B175" s="16"/>
      <c r="C175" s="48"/>
      <c r="D175" s="249"/>
      <c r="E175" s="250"/>
      <c r="F175" s="250"/>
      <c r="G175" s="250"/>
      <c r="H175" s="250"/>
      <c r="I175" s="250"/>
      <c r="J175" s="250"/>
      <c r="K175" s="250"/>
      <c r="L175" s="250"/>
      <c r="M175" s="250"/>
      <c r="N175" s="250"/>
      <c r="O175" s="250"/>
      <c r="P175" s="250"/>
      <c r="Q175" s="250"/>
      <c r="R175" s="250"/>
      <c r="S175" s="250"/>
      <c r="T175" s="250"/>
      <c r="U175" s="250"/>
      <c r="V175" s="250"/>
      <c r="W175" s="250"/>
      <c r="X175" s="250"/>
      <c r="Y175" s="250"/>
      <c r="Z175" s="250"/>
      <c r="AA175" s="250"/>
      <c r="AB175" s="250"/>
      <c r="AC175" s="250"/>
      <c r="AD175" s="250"/>
      <c r="AE175" s="250"/>
      <c r="AF175" s="250"/>
      <c r="AG175" s="250"/>
      <c r="AH175" s="250"/>
      <c r="AI175" s="250"/>
      <c r="AJ175" s="250"/>
      <c r="AK175" s="250"/>
      <c r="AL175" s="250"/>
      <c r="AM175" s="250"/>
      <c r="AN175" s="250"/>
      <c r="AO175" s="250"/>
      <c r="AP175" s="250"/>
      <c r="AQ175" s="250"/>
      <c r="AR175" s="250"/>
      <c r="AS175" s="250"/>
      <c r="AT175" s="250"/>
      <c r="AU175" s="250"/>
      <c r="AV175" s="250"/>
      <c r="AW175" s="250"/>
      <c r="AX175" s="250"/>
      <c r="AY175" s="250"/>
      <c r="AZ175" s="250"/>
      <c r="BA175" s="250"/>
      <c r="BB175" s="250"/>
      <c r="BC175" s="250"/>
      <c r="BD175" s="250"/>
      <c r="BE175" s="250"/>
      <c r="BF175" s="250"/>
      <c r="BG175" s="250"/>
      <c r="BH175" s="250"/>
      <c r="BI175" s="250"/>
      <c r="BJ175" s="251"/>
      <c r="BK175" s="67"/>
      <c r="BL175" s="17"/>
    </row>
    <row r="176" spans="2:64" ht="12" customHeight="1" x14ac:dyDescent="0.25">
      <c r="B176" s="16"/>
      <c r="C176" s="59"/>
      <c r="D176" s="53"/>
      <c r="E176" s="53"/>
      <c r="F176" s="53"/>
      <c r="G176" s="53"/>
      <c r="H176" s="53"/>
      <c r="I176" s="53"/>
      <c r="J176" s="53"/>
      <c r="K176" s="53"/>
      <c r="L176" s="53"/>
      <c r="M176" s="53"/>
      <c r="N176" s="53"/>
      <c r="O176" s="53"/>
      <c r="P176" s="53"/>
      <c r="Q176" s="53"/>
      <c r="R176" s="53"/>
      <c r="S176" s="53"/>
      <c r="T176" s="53"/>
      <c r="U176" s="53"/>
      <c r="V176" s="53"/>
      <c r="W176" s="53"/>
      <c r="X176" s="53"/>
      <c r="Y176" s="53"/>
      <c r="Z176" s="53"/>
      <c r="AA176" s="53"/>
      <c r="AB176" s="53"/>
      <c r="AC176" s="53"/>
      <c r="AD176" s="53"/>
      <c r="AE176" s="53"/>
      <c r="AF176" s="53"/>
      <c r="AG176" s="53"/>
      <c r="AH176" s="53"/>
      <c r="AI176" s="69"/>
      <c r="AJ176" s="53"/>
      <c r="AK176" s="53"/>
      <c r="AL176" s="53"/>
      <c r="AM176" s="53"/>
      <c r="AN176" s="53"/>
      <c r="AO176" s="53"/>
      <c r="AP176" s="53"/>
      <c r="AQ176" s="53"/>
      <c r="AR176" s="53"/>
      <c r="AS176" s="53"/>
      <c r="AT176" s="53"/>
      <c r="AU176" s="53"/>
      <c r="AV176" s="53"/>
      <c r="AW176" s="53"/>
      <c r="AX176" s="53"/>
      <c r="AY176" s="53"/>
      <c r="AZ176" s="53"/>
      <c r="BA176" s="53"/>
      <c r="BB176" s="53"/>
      <c r="BC176" s="53"/>
      <c r="BD176" s="53"/>
      <c r="BE176" s="53"/>
      <c r="BF176" s="53"/>
      <c r="BG176" s="53"/>
      <c r="BH176" s="53"/>
      <c r="BI176" s="53"/>
      <c r="BJ176" s="53"/>
      <c r="BK176" s="68"/>
      <c r="BL176" s="17"/>
    </row>
    <row r="177" spans="2:64" ht="12" customHeight="1" thickBot="1" x14ac:dyDescent="0.3">
      <c r="B177" s="19"/>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c r="AT177" s="20"/>
      <c r="AU177" s="20"/>
      <c r="AV177" s="20"/>
      <c r="AW177" s="20"/>
      <c r="AX177" s="20"/>
      <c r="AY177" s="20"/>
      <c r="AZ177" s="20"/>
      <c r="BA177" s="20"/>
      <c r="BB177" s="20"/>
      <c r="BC177" s="20"/>
      <c r="BD177" s="20"/>
      <c r="BE177" s="20"/>
      <c r="BF177" s="20"/>
      <c r="BG177" s="20"/>
      <c r="BH177" s="20"/>
      <c r="BI177" s="20"/>
      <c r="BJ177" s="20"/>
      <c r="BK177" s="21"/>
      <c r="BL177" s="22"/>
    </row>
  </sheetData>
  <sheetProtection algorithmName="SHA-512" hashValue="o5+JHGxNbCYx33F/7AYfmf+7cTg2I1IHU3i9mEuQq0j6+RwFybYmT7P1ROBn+q1RoVZFRUfzC5Sg6yTTRh+F+w==" saltValue="NAfQuZzJa6oTemaqV54IEw==" spinCount="100000" sheet="1" objects="1" scenarios="1"/>
  <mergeCells count="577">
    <mergeCell ref="O128:R128"/>
    <mergeCell ref="S128:Y128"/>
    <mergeCell ref="AX125:BH125"/>
    <mergeCell ref="AJ94:AQ94"/>
    <mergeCell ref="BC93:BJ93"/>
    <mergeCell ref="AW91:BB91"/>
    <mergeCell ref="AW92:BB92"/>
    <mergeCell ref="AW94:BB94"/>
    <mergeCell ref="AD92:AI92"/>
    <mergeCell ref="W93:AC93"/>
    <mergeCell ref="AR117:AW117"/>
    <mergeCell ref="BC96:BJ96"/>
    <mergeCell ref="BC98:BJ98"/>
    <mergeCell ref="BC100:BJ100"/>
    <mergeCell ref="BC102:BJ102"/>
    <mergeCell ref="BC104:BJ104"/>
    <mergeCell ref="BC91:BJ91"/>
    <mergeCell ref="BC92:BJ92"/>
    <mergeCell ref="Z122:AE122"/>
    <mergeCell ref="AF122:AM122"/>
    <mergeCell ref="AR122:AW122"/>
    <mergeCell ref="W94:AC94"/>
    <mergeCell ref="E32:J32"/>
    <mergeCell ref="E31:J31"/>
    <mergeCell ref="AJ93:AQ93"/>
    <mergeCell ref="AD94:AI94"/>
    <mergeCell ref="AX118:BH118"/>
    <mergeCell ref="BC94:BJ94"/>
    <mergeCell ref="E75:J94"/>
    <mergeCell ref="S117:Y117"/>
    <mergeCell ref="Z117:AE117"/>
    <mergeCell ref="AW83:BB83"/>
    <mergeCell ref="BC83:BJ83"/>
    <mergeCell ref="BC85:BJ85"/>
    <mergeCell ref="AR86:AV86"/>
    <mergeCell ref="AR80:AV80"/>
    <mergeCell ref="O118:R118"/>
    <mergeCell ref="S118:Y118"/>
    <mergeCell ref="Z118:AE118"/>
    <mergeCell ref="AF118:AM118"/>
    <mergeCell ref="AN118:AQ118"/>
    <mergeCell ref="AR118:AW118"/>
    <mergeCell ref="BC71:BJ71"/>
    <mergeCell ref="AJ71:AQ71"/>
    <mergeCell ref="AR79:AV79"/>
    <mergeCell ref="E70:J71"/>
    <mergeCell ref="K69:Q69"/>
    <mergeCell ref="AW77:BB77"/>
    <mergeCell ref="AW80:BB80"/>
    <mergeCell ref="AW69:BB69"/>
    <mergeCell ref="BC69:BJ69"/>
    <mergeCell ref="O129:R129"/>
    <mergeCell ref="S129:Y129"/>
    <mergeCell ref="Z129:AE129"/>
    <mergeCell ref="AX121:BH121"/>
    <mergeCell ref="Z126:AE126"/>
    <mergeCell ref="Z127:AE127"/>
    <mergeCell ref="Z125:AE125"/>
    <mergeCell ref="AR121:AW121"/>
    <mergeCell ref="S120:Y120"/>
    <mergeCell ref="Z120:AE120"/>
    <mergeCell ref="O127:R127"/>
    <mergeCell ref="S122:Y122"/>
    <mergeCell ref="AX120:BH120"/>
    <mergeCell ref="AX117:BH117"/>
    <mergeCell ref="AR84:AV84"/>
    <mergeCell ref="AW84:BB84"/>
    <mergeCell ref="BC84:BJ84"/>
    <mergeCell ref="AR85:AV85"/>
    <mergeCell ref="AW85:BB85"/>
    <mergeCell ref="AR66:AV66"/>
    <mergeCell ref="S71:V71"/>
    <mergeCell ref="S67:V67"/>
    <mergeCell ref="W67:AC67"/>
    <mergeCell ref="AD67:AI67"/>
    <mergeCell ref="AJ67:AQ67"/>
    <mergeCell ref="AR67:AV67"/>
    <mergeCell ref="W70:AC70"/>
    <mergeCell ref="AD70:AI70"/>
    <mergeCell ref="S80:V80"/>
    <mergeCell ref="W80:AC80"/>
    <mergeCell ref="AR81:AV81"/>
    <mergeCell ref="AW81:BB81"/>
    <mergeCell ref="AX147:BH147"/>
    <mergeCell ref="AN128:AQ128"/>
    <mergeCell ref="AR128:AW128"/>
    <mergeCell ref="AR138:AW138"/>
    <mergeCell ref="AF126:AM126"/>
    <mergeCell ref="AN126:AQ126"/>
    <mergeCell ref="AR126:AW126"/>
    <mergeCell ref="AX126:BH126"/>
    <mergeCell ref="AF127:AM127"/>
    <mergeCell ref="AN127:AQ127"/>
    <mergeCell ref="AR127:AW127"/>
    <mergeCell ref="AX127:BH127"/>
    <mergeCell ref="AF128:AM128"/>
    <mergeCell ref="AR139:AW139"/>
    <mergeCell ref="AX139:BH139"/>
    <mergeCell ref="AN139:AQ139"/>
    <mergeCell ref="AR129:AW129"/>
    <mergeCell ref="AX129:BH129"/>
    <mergeCell ref="Z128:AE128"/>
    <mergeCell ref="S127:Y127"/>
    <mergeCell ref="AN129:AQ129"/>
    <mergeCell ref="Y34:AD34"/>
    <mergeCell ref="AE34:AJ34"/>
    <mergeCell ref="AK34:AQ34"/>
    <mergeCell ref="AR34:AV34"/>
    <mergeCell ref="AW34:BB34"/>
    <mergeCell ref="AW45:BB48"/>
    <mergeCell ref="Y45:AD48"/>
    <mergeCell ref="W82:AC82"/>
    <mergeCell ref="AD82:AI82"/>
    <mergeCell ref="AJ82:AQ82"/>
    <mergeCell ref="AR82:AV82"/>
    <mergeCell ref="AW82:BB82"/>
    <mergeCell ref="W71:AC71"/>
    <mergeCell ref="AD71:AI71"/>
    <mergeCell ref="AR71:AV71"/>
    <mergeCell ref="AJ76:AQ76"/>
    <mergeCell ref="AW74:BB74"/>
    <mergeCell ref="AR72:AV72"/>
    <mergeCell ref="AW72:BB72"/>
    <mergeCell ref="AD80:AI80"/>
    <mergeCell ref="AW79:BB79"/>
    <mergeCell ref="AD66:AI66"/>
    <mergeCell ref="AJ66:AQ66"/>
    <mergeCell ref="W66:AC66"/>
    <mergeCell ref="AX150:BH150"/>
    <mergeCell ref="BC97:BJ97"/>
    <mergeCell ref="BC99:BJ99"/>
    <mergeCell ref="BC101:BJ101"/>
    <mergeCell ref="BC103:BJ103"/>
    <mergeCell ref="Z138:AE138"/>
    <mergeCell ref="Z139:AE139"/>
    <mergeCell ref="Z140:AE140"/>
    <mergeCell ref="S125:Y125"/>
    <mergeCell ref="S138:Y138"/>
    <mergeCell ref="S139:Y139"/>
    <mergeCell ref="S140:Y140"/>
    <mergeCell ref="AX144:BH144"/>
    <mergeCell ref="AX146:BH146"/>
    <mergeCell ref="AX143:BH143"/>
    <mergeCell ref="AX145:BH145"/>
    <mergeCell ref="AX128:BH128"/>
    <mergeCell ref="AX149:BH149"/>
    <mergeCell ref="AF125:AM125"/>
    <mergeCell ref="AF138:AM138"/>
    <mergeCell ref="AX133:BH133"/>
    <mergeCell ref="AR132:AW132"/>
    <mergeCell ref="AF129:AM129"/>
    <mergeCell ref="AF139:AM139"/>
    <mergeCell ref="AF140:AM140"/>
    <mergeCell ref="AX148:BH148"/>
    <mergeCell ref="AN138:AQ138"/>
    <mergeCell ref="D117:G121"/>
    <mergeCell ref="F108:AR110"/>
    <mergeCell ref="S112:AE112"/>
    <mergeCell ref="AF112:AL112"/>
    <mergeCell ref="S113:Y116"/>
    <mergeCell ref="Z113:AE116"/>
    <mergeCell ref="AF113:AM116"/>
    <mergeCell ref="Z121:AE121"/>
    <mergeCell ref="AF121:AM121"/>
    <mergeCell ref="AN120:AQ120"/>
    <mergeCell ref="AR120:AW120"/>
    <mergeCell ref="H119:M119"/>
    <mergeCell ref="O119:R119"/>
    <mergeCell ref="S119:Y119"/>
    <mergeCell ref="Z119:AE119"/>
    <mergeCell ref="AF119:AM119"/>
    <mergeCell ref="AF120:AM120"/>
    <mergeCell ref="AN112:AQ116"/>
    <mergeCell ref="AR112:AW116"/>
    <mergeCell ref="AF117:AM117"/>
    <mergeCell ref="O141:R141"/>
    <mergeCell ref="H117:N117"/>
    <mergeCell ref="H112:N116"/>
    <mergeCell ref="O117:R117"/>
    <mergeCell ref="O121:R121"/>
    <mergeCell ref="O112:R116"/>
    <mergeCell ref="H122:N125"/>
    <mergeCell ref="O122:R122"/>
    <mergeCell ref="O123:R123"/>
    <mergeCell ref="O124:R124"/>
    <mergeCell ref="O125:R125"/>
    <mergeCell ref="O138:R138"/>
    <mergeCell ref="O139:R139"/>
    <mergeCell ref="O140:R140"/>
    <mergeCell ref="N138:N141"/>
    <mergeCell ref="H126:N129"/>
    <mergeCell ref="O126:R126"/>
    <mergeCell ref="H118:N118"/>
    <mergeCell ref="H120:M120"/>
    <mergeCell ref="O120:R120"/>
    <mergeCell ref="H139:M140"/>
    <mergeCell ref="N130:N133"/>
    <mergeCell ref="O130:R130"/>
    <mergeCell ref="H135:M136"/>
    <mergeCell ref="BC61:BJ64"/>
    <mergeCell ref="BC65:BJ65"/>
    <mergeCell ref="BC70:BJ70"/>
    <mergeCell ref="H121:M121"/>
    <mergeCell ref="W65:AC65"/>
    <mergeCell ref="W69:AC69"/>
    <mergeCell ref="W75:AC75"/>
    <mergeCell ref="AD74:AI74"/>
    <mergeCell ref="AD76:AI76"/>
    <mergeCell ref="AD77:AI77"/>
    <mergeCell ref="K74:Q74"/>
    <mergeCell ref="AD91:AI91"/>
    <mergeCell ref="W83:AC83"/>
    <mergeCell ref="AD83:AI83"/>
    <mergeCell ref="W84:AC84"/>
    <mergeCell ref="AD84:AI84"/>
    <mergeCell ref="AW75:BB75"/>
    <mergeCell ref="AW76:BB76"/>
    <mergeCell ref="BC74:BJ74"/>
    <mergeCell ref="AR94:AV94"/>
    <mergeCell ref="BC77:BJ77"/>
    <mergeCell ref="BC78:BJ78"/>
    <mergeCell ref="W86:AC86"/>
    <mergeCell ref="AD86:AI86"/>
    <mergeCell ref="C2:BK7"/>
    <mergeCell ref="BC37:BJ37"/>
    <mergeCell ref="AW49:BB49"/>
    <mergeCell ref="C10:BK11"/>
    <mergeCell ref="K29:R29"/>
    <mergeCell ref="K33:R33"/>
    <mergeCell ref="AW25:BB28"/>
    <mergeCell ref="BC25:BJ28"/>
    <mergeCell ref="AW29:BB29"/>
    <mergeCell ref="S24:AQ24"/>
    <mergeCell ref="S45:X48"/>
    <mergeCell ref="S49:X49"/>
    <mergeCell ref="S29:X29"/>
    <mergeCell ref="AR29:AV29"/>
    <mergeCell ref="E25:J28"/>
    <mergeCell ref="K25:R28"/>
    <mergeCell ref="S25:X28"/>
    <mergeCell ref="BC33:BJ33"/>
    <mergeCell ref="S44:AQ44"/>
    <mergeCell ref="K30:R30"/>
    <mergeCell ref="S30:X30"/>
    <mergeCell ref="Y30:AD30"/>
    <mergeCell ref="AE30:AJ30"/>
    <mergeCell ref="AK30:AQ30"/>
    <mergeCell ref="BC29:BJ29"/>
    <mergeCell ref="BC30:BJ30"/>
    <mergeCell ref="AE32:AJ32"/>
    <mergeCell ref="AK32:AQ32"/>
    <mergeCell ref="AR30:AV30"/>
    <mergeCell ref="AW30:BB30"/>
    <mergeCell ref="K34:R34"/>
    <mergeCell ref="S34:X34"/>
    <mergeCell ref="AW66:BB66"/>
    <mergeCell ref="BC66:BJ66"/>
    <mergeCell ref="AW50:BB50"/>
    <mergeCell ref="BC50:BJ50"/>
    <mergeCell ref="AR45:AV48"/>
    <mergeCell ref="AR49:AV49"/>
    <mergeCell ref="AW31:BB31"/>
    <mergeCell ref="BC45:BJ48"/>
    <mergeCell ref="BC49:BJ49"/>
    <mergeCell ref="AW33:BB33"/>
    <mergeCell ref="BC52:BJ52"/>
    <mergeCell ref="AW61:BB64"/>
    <mergeCell ref="AW65:BB65"/>
    <mergeCell ref="BC34:BJ34"/>
    <mergeCell ref="BC53:BJ53"/>
    <mergeCell ref="BC32:BJ32"/>
    <mergeCell ref="AW32:BB32"/>
    <mergeCell ref="D170:BJ175"/>
    <mergeCell ref="AX165:BJ165"/>
    <mergeCell ref="BC31:BJ31"/>
    <mergeCell ref="BC36:BJ36"/>
    <mergeCell ref="AR31:AV31"/>
    <mergeCell ref="AI57:AL57"/>
    <mergeCell ref="E40:AQ42"/>
    <mergeCell ref="S31:X31"/>
    <mergeCell ref="Y31:AD31"/>
    <mergeCell ref="AD65:AI65"/>
    <mergeCell ref="AD69:AI69"/>
    <mergeCell ref="S65:V65"/>
    <mergeCell ref="S69:V69"/>
    <mergeCell ref="S91:V91"/>
    <mergeCell ref="S92:V92"/>
    <mergeCell ref="S75:V75"/>
    <mergeCell ref="D112:G116"/>
    <mergeCell ref="AR74:AV74"/>
    <mergeCell ref="BC105:BJ105"/>
    <mergeCell ref="S126:Y126"/>
    <mergeCell ref="AW93:BB93"/>
    <mergeCell ref="AW70:BB70"/>
    <mergeCell ref="BC75:BJ75"/>
    <mergeCell ref="K32:R32"/>
    <mergeCell ref="AD93:AI93"/>
    <mergeCell ref="AR70:AV70"/>
    <mergeCell ref="AR50:AV50"/>
    <mergeCell ref="AR65:AV65"/>
    <mergeCell ref="AD88:AI88"/>
    <mergeCell ref="S81:V81"/>
    <mergeCell ref="W81:AC81"/>
    <mergeCell ref="AJ91:AQ91"/>
    <mergeCell ref="AJ92:AQ92"/>
    <mergeCell ref="W91:AC91"/>
    <mergeCell ref="W78:AC78"/>
    <mergeCell ref="AD78:AI78"/>
    <mergeCell ref="AJ88:AQ88"/>
    <mergeCell ref="AR83:AV83"/>
    <mergeCell ref="W88:AC88"/>
    <mergeCell ref="W90:AC90"/>
    <mergeCell ref="AJ70:AQ70"/>
    <mergeCell ref="AJ69:AQ69"/>
    <mergeCell ref="AR75:AV75"/>
    <mergeCell ref="W85:AC85"/>
    <mergeCell ref="S90:V90"/>
    <mergeCell ref="R91:R94"/>
    <mergeCell ref="S94:V94"/>
    <mergeCell ref="Y25:AD28"/>
    <mergeCell ref="AE25:AJ28"/>
    <mergeCell ref="AK25:AQ28"/>
    <mergeCell ref="AR25:AV28"/>
    <mergeCell ref="S33:X33"/>
    <mergeCell ref="Y33:AD33"/>
    <mergeCell ref="AE29:AJ29"/>
    <mergeCell ref="AK29:AQ29"/>
    <mergeCell ref="AR33:AV33"/>
    <mergeCell ref="S32:X32"/>
    <mergeCell ref="Y32:AD32"/>
    <mergeCell ref="AR32:AV32"/>
    <mergeCell ref="D45:G48"/>
    <mergeCell ref="AK45:AQ48"/>
    <mergeCell ref="AK49:AQ49"/>
    <mergeCell ref="D49:G50"/>
    <mergeCell ref="H45:N48"/>
    <mergeCell ref="O45:R48"/>
    <mergeCell ref="AE45:AJ48"/>
    <mergeCell ref="H50:N50"/>
    <mergeCell ref="O50:R50"/>
    <mergeCell ref="S50:X50"/>
    <mergeCell ref="Y50:AD50"/>
    <mergeCell ref="AE50:AJ50"/>
    <mergeCell ref="AK50:AQ50"/>
    <mergeCell ref="H49:N49"/>
    <mergeCell ref="AE49:AJ49"/>
    <mergeCell ref="Y49:AD49"/>
    <mergeCell ref="O49:R49"/>
    <mergeCell ref="E29:J30"/>
    <mergeCell ref="E33:J34"/>
    <mergeCell ref="AE33:AJ33"/>
    <mergeCell ref="AK33:AQ33"/>
    <mergeCell ref="Y29:AD29"/>
    <mergeCell ref="S70:V70"/>
    <mergeCell ref="S74:V74"/>
    <mergeCell ref="AD61:AI64"/>
    <mergeCell ref="AJ61:AQ64"/>
    <mergeCell ref="W61:AC64"/>
    <mergeCell ref="E61:J64"/>
    <mergeCell ref="K61:R64"/>
    <mergeCell ref="S61:V64"/>
    <mergeCell ref="AK31:AQ31"/>
    <mergeCell ref="K70:R70"/>
    <mergeCell ref="AJ60:AP60"/>
    <mergeCell ref="K67:Q67"/>
    <mergeCell ref="K68:Q68"/>
    <mergeCell ref="K65:R65"/>
    <mergeCell ref="S68:V68"/>
    <mergeCell ref="W68:AC68"/>
    <mergeCell ref="AD68:AI68"/>
    <mergeCell ref="AJ68:AQ68"/>
    <mergeCell ref="W60:AI60"/>
    <mergeCell ref="D122:G141"/>
    <mergeCell ref="AX123:BH123"/>
    <mergeCell ref="AX124:BH124"/>
    <mergeCell ref="AX141:BH141"/>
    <mergeCell ref="AX122:BH122"/>
    <mergeCell ref="AR141:AW141"/>
    <mergeCell ref="K31:R31"/>
    <mergeCell ref="AE31:AJ31"/>
    <mergeCell ref="AJ65:AQ65"/>
    <mergeCell ref="AD75:AI75"/>
    <mergeCell ref="W76:AC76"/>
    <mergeCell ref="W77:AC77"/>
    <mergeCell ref="AR69:AV69"/>
    <mergeCell ref="AR61:AV64"/>
    <mergeCell ref="AR93:AV93"/>
    <mergeCell ref="AR76:AV76"/>
    <mergeCell ref="AR77:AV77"/>
    <mergeCell ref="AR78:AV78"/>
    <mergeCell ref="AR91:AV91"/>
    <mergeCell ref="AR92:AV92"/>
    <mergeCell ref="AJ77:AQ77"/>
    <mergeCell ref="AJ78:AQ78"/>
    <mergeCell ref="K75:R78"/>
    <mergeCell ref="AJ75:AQ75"/>
    <mergeCell ref="C168:BK168"/>
    <mergeCell ref="C155:BK155"/>
    <mergeCell ref="AX151:BH151"/>
    <mergeCell ref="AX152:BH152"/>
    <mergeCell ref="AX157:BJ157"/>
    <mergeCell ref="AX158:BJ158"/>
    <mergeCell ref="AX159:BJ159"/>
    <mergeCell ref="AX161:BJ161"/>
    <mergeCell ref="AX163:BJ163"/>
    <mergeCell ref="AX160:BJ160"/>
    <mergeCell ref="AX162:BJ162"/>
    <mergeCell ref="AX164:BJ164"/>
    <mergeCell ref="AX112:BH116"/>
    <mergeCell ref="AN117:AQ117"/>
    <mergeCell ref="AN121:AQ121"/>
    <mergeCell ref="AN122:AQ122"/>
    <mergeCell ref="AN123:AQ123"/>
    <mergeCell ref="AN124:AQ124"/>
    <mergeCell ref="AN141:AQ141"/>
    <mergeCell ref="AN119:AQ119"/>
    <mergeCell ref="AR119:AW119"/>
    <mergeCell ref="AX119:BH119"/>
    <mergeCell ref="AX131:BH131"/>
    <mergeCell ref="AX136:BH136"/>
    <mergeCell ref="AR123:AW123"/>
    <mergeCell ref="AR124:AW124"/>
    <mergeCell ref="AN140:AQ140"/>
    <mergeCell ref="AR140:AW140"/>
    <mergeCell ref="AX140:BH140"/>
    <mergeCell ref="AN125:AQ125"/>
    <mergeCell ref="AR125:AW125"/>
    <mergeCell ref="AX138:BH138"/>
    <mergeCell ref="AN133:AQ133"/>
    <mergeCell ref="AR133:AW133"/>
    <mergeCell ref="AN134:AQ134"/>
    <mergeCell ref="AR134:AW134"/>
    <mergeCell ref="S77:V77"/>
    <mergeCell ref="S78:V78"/>
    <mergeCell ref="W92:AC92"/>
    <mergeCell ref="S82:V82"/>
    <mergeCell ref="S76:V76"/>
    <mergeCell ref="Z132:AE132"/>
    <mergeCell ref="S141:Y141"/>
    <mergeCell ref="Z141:AE141"/>
    <mergeCell ref="AF141:AM141"/>
    <mergeCell ref="S123:Y123"/>
    <mergeCell ref="Z123:AE123"/>
    <mergeCell ref="AF123:AM123"/>
    <mergeCell ref="S124:Y124"/>
    <mergeCell ref="Z124:AE124"/>
    <mergeCell ref="AF124:AM124"/>
    <mergeCell ref="S121:Y121"/>
    <mergeCell ref="AJ84:AQ84"/>
    <mergeCell ref="AJ85:AQ85"/>
    <mergeCell ref="AJ86:AQ86"/>
    <mergeCell ref="AD90:AI90"/>
    <mergeCell ref="AJ90:AQ90"/>
    <mergeCell ref="AD85:AI85"/>
    <mergeCell ref="AJ83:AQ83"/>
    <mergeCell ref="S130:Y130"/>
    <mergeCell ref="AW67:BB67"/>
    <mergeCell ref="BC67:BJ67"/>
    <mergeCell ref="AW68:BB68"/>
    <mergeCell ref="BC68:BJ68"/>
    <mergeCell ref="AW86:BB86"/>
    <mergeCell ref="BC86:BJ86"/>
    <mergeCell ref="AR89:AV89"/>
    <mergeCell ref="AW89:BB89"/>
    <mergeCell ref="BC89:BJ89"/>
    <mergeCell ref="AW71:BB71"/>
    <mergeCell ref="AW78:BB78"/>
    <mergeCell ref="AR68:AV68"/>
    <mergeCell ref="AW87:BB87"/>
    <mergeCell ref="BC87:BJ87"/>
    <mergeCell ref="AR88:AV88"/>
    <mergeCell ref="AW88:BB88"/>
    <mergeCell ref="BC76:BJ76"/>
    <mergeCell ref="BC80:BJ80"/>
    <mergeCell ref="BC72:BJ72"/>
    <mergeCell ref="BC79:BJ79"/>
    <mergeCell ref="E65:J69"/>
    <mergeCell ref="K72:Q72"/>
    <mergeCell ref="K73:Q73"/>
    <mergeCell ref="S72:V72"/>
    <mergeCell ref="S73:V73"/>
    <mergeCell ref="K79:R82"/>
    <mergeCell ref="S79:V79"/>
    <mergeCell ref="K92:Q93"/>
    <mergeCell ref="R83:R86"/>
    <mergeCell ref="S83:V83"/>
    <mergeCell ref="K84:Q85"/>
    <mergeCell ref="S84:V84"/>
    <mergeCell ref="S85:V85"/>
    <mergeCell ref="S86:V86"/>
    <mergeCell ref="R87:R90"/>
    <mergeCell ref="S87:V87"/>
    <mergeCell ref="K88:Q89"/>
    <mergeCell ref="S88:V88"/>
    <mergeCell ref="S89:V89"/>
    <mergeCell ref="E72:J74"/>
    <mergeCell ref="S93:V93"/>
    <mergeCell ref="K66:R66"/>
    <mergeCell ref="K71:R71"/>
    <mergeCell ref="S66:V66"/>
    <mergeCell ref="W74:AC74"/>
    <mergeCell ref="AJ74:AQ74"/>
    <mergeCell ref="W79:AC79"/>
    <mergeCell ref="AD79:AI79"/>
    <mergeCell ref="AJ79:AQ79"/>
    <mergeCell ref="AR90:AV90"/>
    <mergeCell ref="AW90:BB90"/>
    <mergeCell ref="BC90:BJ90"/>
    <mergeCell ref="W89:AC89"/>
    <mergeCell ref="AD89:AI89"/>
    <mergeCell ref="AJ89:AQ89"/>
    <mergeCell ref="W87:AC87"/>
    <mergeCell ref="AD87:AI87"/>
    <mergeCell ref="AJ87:AQ87"/>
    <mergeCell ref="AR87:AV87"/>
    <mergeCell ref="BC88:BJ88"/>
    <mergeCell ref="BC81:BJ81"/>
    <mergeCell ref="BC82:BJ82"/>
    <mergeCell ref="AJ80:AQ80"/>
    <mergeCell ref="AD81:AI81"/>
    <mergeCell ref="AJ81:AQ81"/>
    <mergeCell ref="W73:AC73"/>
    <mergeCell ref="AD73:AI73"/>
    <mergeCell ref="AJ73:AQ73"/>
    <mergeCell ref="AR73:AV73"/>
    <mergeCell ref="AW73:BB73"/>
    <mergeCell ref="BC73:BJ73"/>
    <mergeCell ref="AD72:AI72"/>
    <mergeCell ref="AJ72:AQ72"/>
    <mergeCell ref="W72:AC72"/>
    <mergeCell ref="Z130:AE130"/>
    <mergeCell ref="AF130:AM130"/>
    <mergeCell ref="AN130:AQ130"/>
    <mergeCell ref="AR130:AW130"/>
    <mergeCell ref="AX130:BH130"/>
    <mergeCell ref="H131:M132"/>
    <mergeCell ref="O131:R131"/>
    <mergeCell ref="S131:Y131"/>
    <mergeCell ref="Z131:AE131"/>
    <mergeCell ref="AF131:AM131"/>
    <mergeCell ref="AN131:AQ131"/>
    <mergeCell ref="AR131:AW131"/>
    <mergeCell ref="O132:R132"/>
    <mergeCell ref="S132:Y132"/>
    <mergeCell ref="AF132:AM132"/>
    <mergeCell ref="AN132:AQ132"/>
    <mergeCell ref="AX132:BH132"/>
    <mergeCell ref="AX134:BH134"/>
    <mergeCell ref="O137:R137"/>
    <mergeCell ref="S137:Y137"/>
    <mergeCell ref="Z137:AE137"/>
    <mergeCell ref="AF137:AM137"/>
    <mergeCell ref="AN137:AQ137"/>
    <mergeCell ref="AR137:AW137"/>
    <mergeCell ref="AX137:BH137"/>
    <mergeCell ref="AN135:AQ135"/>
    <mergeCell ref="AR135:AW135"/>
    <mergeCell ref="AX135:BH135"/>
    <mergeCell ref="O136:R136"/>
    <mergeCell ref="S136:Y136"/>
    <mergeCell ref="Z136:AE136"/>
    <mergeCell ref="AF136:AM136"/>
    <mergeCell ref="AN136:AQ136"/>
    <mergeCell ref="AR136:AW136"/>
    <mergeCell ref="O135:R135"/>
    <mergeCell ref="S135:Y135"/>
    <mergeCell ref="Z135:AE135"/>
    <mergeCell ref="AF135:AM135"/>
    <mergeCell ref="O133:R133"/>
    <mergeCell ref="S133:Y133"/>
    <mergeCell ref="Z133:AE133"/>
    <mergeCell ref="AF133:AM133"/>
    <mergeCell ref="N134:N137"/>
    <mergeCell ref="O134:R134"/>
    <mergeCell ref="S134:Y134"/>
    <mergeCell ref="Z134:AE134"/>
    <mergeCell ref="AF134:AM134"/>
  </mergeCells>
  <phoneticPr fontId="12" type="noConversion"/>
  <dataValidations xWindow="174" yWindow="698" count="9">
    <dataValidation allowBlank="1" showInputMessage="1" showErrorMessage="1" prompt="Dans ce contexte, la répatation et le remplacement des bacs incombent au citoyen. C'est lui qui se déplace au point de service. Il est entendu que l'OM assure le maintien de l'inventaire requis et récupère les vieux bacs en vue de leur valorisation." sqref="J38:J39 R106 K107" xr:uid="{30582924-33E9-4638-865D-E93C2E66B771}"/>
    <dataValidation allowBlank="1" showInputMessage="1" showErrorMessage="1" prompt="Par exemples:_x000a_Bris causé par le collecteur_x000a_Bris causé par le déneigeur_x000a_Usure excessive ou bac altéré/utilisé à d'autres fins que la collecte sélective" sqref="AM112 AQ60" xr:uid="{6CD31229-BC59-4A94-BF97-2955D2DE6233}"/>
    <dataValidation allowBlank="1" showInputMessage="1" showErrorMessage="1" prompt="Dans le cas où un bac fait l'objet de réparation de deux pièces ou plus, il s’agit tout de même de la réparation d’un seul bac. Dans ce cas indiquer un (1) bac réparé." sqref="D33" xr:uid="{D2673ED6-B2F3-4DA4-8F91-56A1A0F7B157}"/>
    <dataValidation allowBlank="1" showInputMessage="1" showErrorMessage="1" prompt="Si vous avez d'autres formats que les 240 et 360 litres, s'il vous plaît communiquer avec ÉEQ." sqref="AW70:BB71" xr:uid="{307F31A2-98C4-443F-B0A1-A64FEF02EBBD}"/>
    <dataValidation allowBlank="1" showInputMessage="1" showErrorMessage="1" prompt="Indiquez le nombre de bacs" sqref="W65:AQ94 S117:AM141" xr:uid="{79962A04-0A0E-4E46-871F-FE1C1B7245CF}"/>
    <dataValidation type="whole" operator="greaterThanOrEqual" allowBlank="1" showInputMessage="1" showErrorMessage="1" prompt="Indiquez le nombre de bacs" sqref="S49:AQ50 S29:AQ34" xr:uid="{45CC19BE-92F4-4E07-9806-63CFBF1C146E}">
      <formula1>0</formula1>
    </dataValidation>
    <dataValidation allowBlank="1" showInputMessage="1" showErrorMessage="1" prompt="Veuillez indiquer le prix unitaire avant taxes de la plus récente facture." sqref="AW67:BB69 AW83:BB94 AW72:BB74 AR119:AW121 AR130:AW141" xr:uid="{298833C9-19CA-4243-BDB5-7514941E61B6}"/>
    <dataValidation allowBlank="1" showInputMessage="1" showErrorMessage="1" prompt="Bacs autres formats: vous en gerez l'approvisionnement et ÉEQ vous rembourse les couts d'achat. Par contre si ces bacs et pièces sont distribués à des clientèles non admissibles vous devez l'indiquer ici (qtée et prix av. tx)." sqref="R67:R69 N138 R91 R72:R74 R83 R87 N119:N121 N130 N134" xr:uid="{D824F850-230F-48B2-8552-B612364D4F93}"/>
    <dataValidation allowBlank="1" showInputMessage="1" showErrorMessage="1" prompt="Svp, veuillez préciser de quel format de bac il s'agit. (Exemple : 80L, 1 100L, etc.)" sqref="K67:Q69 K72:Q74 K84:Q85 K88:Q89 K92:Q93 H119:M121 H131:M132 H135:M136 H139:M140" xr:uid="{EFA0D792-80A7-4F58-BA11-7C7C4B72092D}"/>
  </dataValidations>
  <printOptions horizontalCentered="1"/>
  <pageMargins left="0.25" right="0.25" top="0.75" bottom="0.75" header="0.3" footer="0.3"/>
  <pageSetup scale="70" fitToHeight="0" orientation="portrait" r:id="rId1"/>
  <headerFooter>
    <oddFooter>&amp;RPage &amp; &amp;P</oddFooter>
  </headerFooter>
  <rowBreaks count="2" manualBreakCount="2">
    <brk id="55" min="1" max="63" man="1"/>
    <brk id="105" min="1" max="6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4A231-D062-4811-A32F-CEE93895DB1C}">
  <dimension ref="A1:O333"/>
  <sheetViews>
    <sheetView topLeftCell="I1" zoomScale="160" zoomScaleNormal="160" workbookViewId="0">
      <selection activeCell="L15" sqref="L15"/>
    </sheetView>
  </sheetViews>
  <sheetFormatPr baseColWidth="10" defaultColWidth="8.7265625" defaultRowHeight="12" x14ac:dyDescent="0.3"/>
  <cols>
    <col min="1" max="1" width="8.7265625" style="27"/>
    <col min="2" max="2" width="16.90625" style="27" bestFit="1" customWidth="1"/>
    <col min="3" max="3" width="2" style="27" customWidth="1"/>
    <col min="4" max="4" width="8.7265625" style="27"/>
    <col min="5" max="5" width="2" style="27" customWidth="1"/>
    <col min="6" max="6" width="63.1796875" style="27" customWidth="1"/>
    <col min="7" max="7" width="13.7265625" style="27" customWidth="1"/>
    <col min="8" max="8" width="2" style="27" customWidth="1"/>
    <col min="9" max="10" width="8.7265625" style="27"/>
    <col min="11" max="11" width="20" style="27" bestFit="1" customWidth="1"/>
    <col min="12" max="12" width="15" style="27" bestFit="1" customWidth="1"/>
    <col min="13" max="14" width="15" style="27" customWidth="1"/>
    <col min="15" max="15" width="13.1796875" style="27" customWidth="1"/>
    <col min="16" max="16384" width="8.7265625" style="27"/>
  </cols>
  <sheetData>
    <row r="1" spans="1:15" x14ac:dyDescent="0.3">
      <c r="A1" s="27" t="s">
        <v>113</v>
      </c>
    </row>
    <row r="7" spans="1:15" x14ac:dyDescent="0.3">
      <c r="A7" s="27" t="s">
        <v>114</v>
      </c>
      <c r="D7" s="27" t="s">
        <v>115</v>
      </c>
      <c r="F7" s="27" t="s">
        <v>116</v>
      </c>
      <c r="I7" s="27" t="s">
        <v>117</v>
      </c>
      <c r="K7" s="27" t="s">
        <v>118</v>
      </c>
    </row>
    <row r="8" spans="1:15" x14ac:dyDescent="0.3">
      <c r="A8" s="27" t="s">
        <v>119</v>
      </c>
      <c r="B8" s="27" t="s">
        <v>120</v>
      </c>
      <c r="D8" s="27" t="s">
        <v>115</v>
      </c>
      <c r="F8" s="27" t="s">
        <v>121</v>
      </c>
      <c r="G8" s="27" t="s">
        <v>122</v>
      </c>
      <c r="I8" s="27" t="s">
        <v>117</v>
      </c>
      <c r="K8" s="27" t="s">
        <v>63</v>
      </c>
      <c r="L8" s="27" t="s">
        <v>64</v>
      </c>
      <c r="M8" s="27" t="s">
        <v>83</v>
      </c>
      <c r="N8" s="27" t="s">
        <v>123</v>
      </c>
      <c r="O8" s="27" t="s">
        <v>124</v>
      </c>
    </row>
    <row r="9" spans="1:15" ht="13.5" x14ac:dyDescent="0.3">
      <c r="A9" s="27">
        <v>1</v>
      </c>
      <c r="B9" s="27" t="s">
        <v>125</v>
      </c>
      <c r="D9" s="27" t="s">
        <v>126</v>
      </c>
      <c r="F9" s="27" t="s">
        <v>127</v>
      </c>
      <c r="G9" s="27" t="s">
        <v>128</v>
      </c>
      <c r="I9" s="27" t="s">
        <v>129</v>
      </c>
      <c r="K9" s="27" t="s">
        <v>71</v>
      </c>
      <c r="L9" s="27" t="s">
        <v>72</v>
      </c>
      <c r="N9" s="27" t="s">
        <v>130</v>
      </c>
      <c r="O9" s="27">
        <v>25.3</v>
      </c>
    </row>
    <row r="10" spans="1:15" ht="13.5" x14ac:dyDescent="0.3">
      <c r="A10" s="27">
        <v>2</v>
      </c>
      <c r="B10" s="27" t="s">
        <v>131</v>
      </c>
      <c r="F10" s="27" t="s">
        <v>132</v>
      </c>
      <c r="G10" s="27" t="s">
        <v>133</v>
      </c>
      <c r="K10" s="27" t="s">
        <v>71</v>
      </c>
      <c r="L10" s="27" t="s">
        <v>73</v>
      </c>
      <c r="N10" s="27" t="s">
        <v>130</v>
      </c>
      <c r="O10" s="27">
        <v>25.3</v>
      </c>
    </row>
    <row r="11" spans="1:15" ht="13.5" x14ac:dyDescent="0.3">
      <c r="A11" s="27">
        <v>3</v>
      </c>
      <c r="B11" s="27" t="s">
        <v>134</v>
      </c>
      <c r="F11" s="27" t="s">
        <v>135</v>
      </c>
      <c r="G11" s="27" t="s">
        <v>136</v>
      </c>
      <c r="K11" s="27" t="s">
        <v>77</v>
      </c>
      <c r="L11" s="27" t="s">
        <v>72</v>
      </c>
      <c r="N11" s="27" t="s">
        <v>130</v>
      </c>
      <c r="O11" s="27">
        <v>25.3</v>
      </c>
    </row>
    <row r="12" spans="1:15" ht="13.5" x14ac:dyDescent="0.3">
      <c r="A12" s="27">
        <v>4</v>
      </c>
      <c r="B12" s="27" t="s">
        <v>137</v>
      </c>
      <c r="F12" s="27" t="s">
        <v>135</v>
      </c>
      <c r="G12" s="27" t="s">
        <v>138</v>
      </c>
      <c r="K12" s="27" t="s">
        <v>77</v>
      </c>
      <c r="L12" s="27" t="s">
        <v>73</v>
      </c>
      <c r="N12" s="27" t="s">
        <v>130</v>
      </c>
      <c r="O12" s="27">
        <v>25.3</v>
      </c>
    </row>
    <row r="13" spans="1:15" x14ac:dyDescent="0.3">
      <c r="F13" s="27" t="s">
        <v>139</v>
      </c>
      <c r="G13" s="27" t="s">
        <v>140</v>
      </c>
      <c r="K13" s="27" t="s">
        <v>74</v>
      </c>
      <c r="L13" s="27" t="s">
        <v>72</v>
      </c>
      <c r="N13" s="27" t="s">
        <v>130</v>
      </c>
      <c r="O13" s="27">
        <v>27.2</v>
      </c>
    </row>
    <row r="14" spans="1:15" x14ac:dyDescent="0.3">
      <c r="F14" s="27" t="s">
        <v>141</v>
      </c>
      <c r="G14" s="27" t="s">
        <v>142</v>
      </c>
      <c r="K14" s="27" t="s">
        <v>74</v>
      </c>
      <c r="L14" s="27" t="s">
        <v>73</v>
      </c>
      <c r="N14" s="27" t="s">
        <v>130</v>
      </c>
      <c r="O14" s="27">
        <v>27.2</v>
      </c>
    </row>
    <row r="15" spans="1:15" x14ac:dyDescent="0.3">
      <c r="F15" s="27" t="s">
        <v>143</v>
      </c>
      <c r="G15" s="27" t="s">
        <v>144</v>
      </c>
      <c r="K15" s="27" t="s">
        <v>85</v>
      </c>
      <c r="L15" s="27" t="s">
        <v>72</v>
      </c>
      <c r="N15" s="27" t="s">
        <v>130</v>
      </c>
      <c r="O15" s="27">
        <v>5.0999999999999996</v>
      </c>
    </row>
    <row r="16" spans="1:15" x14ac:dyDescent="0.3">
      <c r="F16" s="27" t="s">
        <v>145</v>
      </c>
      <c r="G16" s="27" t="s">
        <v>146</v>
      </c>
      <c r="K16" s="27" t="s">
        <v>85</v>
      </c>
      <c r="L16" s="27" t="s">
        <v>73</v>
      </c>
      <c r="N16" s="27" t="s">
        <v>130</v>
      </c>
      <c r="O16" s="27">
        <v>5.0999999999999996</v>
      </c>
    </row>
    <row r="17" spans="6:15" x14ac:dyDescent="0.3">
      <c r="F17" s="27" t="s">
        <v>147</v>
      </c>
      <c r="G17" s="27" t="s">
        <v>148</v>
      </c>
      <c r="K17" s="27" t="s">
        <v>83</v>
      </c>
      <c r="L17" s="27" t="s">
        <v>72</v>
      </c>
      <c r="M17" s="27" t="s">
        <v>97</v>
      </c>
      <c r="N17" s="27" t="s">
        <v>130</v>
      </c>
      <c r="O17" s="27">
        <v>0</v>
      </c>
    </row>
    <row r="18" spans="6:15" x14ac:dyDescent="0.3">
      <c r="F18" s="27" t="s">
        <v>149</v>
      </c>
      <c r="G18" s="27" t="s">
        <v>150</v>
      </c>
      <c r="K18" s="27" t="s">
        <v>83</v>
      </c>
      <c r="L18" s="27" t="s">
        <v>72</v>
      </c>
      <c r="M18" s="27" t="s">
        <v>98</v>
      </c>
      <c r="N18" s="27" t="s">
        <v>130</v>
      </c>
      <c r="O18" s="27">
        <v>0</v>
      </c>
    </row>
    <row r="19" spans="6:15" x14ac:dyDescent="0.3">
      <c r="F19" s="27" t="s">
        <v>151</v>
      </c>
      <c r="G19" s="27" t="s">
        <v>152</v>
      </c>
      <c r="K19" s="27" t="s">
        <v>83</v>
      </c>
      <c r="L19" s="27" t="s">
        <v>72</v>
      </c>
      <c r="M19" s="27" t="s">
        <v>99</v>
      </c>
      <c r="N19" s="27" t="s">
        <v>130</v>
      </c>
      <c r="O19" s="27">
        <v>0</v>
      </c>
    </row>
    <row r="20" spans="6:15" x14ac:dyDescent="0.3">
      <c r="F20" s="27" t="s">
        <v>153</v>
      </c>
      <c r="G20" s="27" t="s">
        <v>154</v>
      </c>
      <c r="K20" s="27" t="s">
        <v>83</v>
      </c>
      <c r="L20" s="27" t="s">
        <v>72</v>
      </c>
      <c r="M20" s="27" t="s">
        <v>100</v>
      </c>
      <c r="N20" s="27" t="s">
        <v>130</v>
      </c>
      <c r="O20" s="27">
        <v>0</v>
      </c>
    </row>
    <row r="21" spans="6:15" x14ac:dyDescent="0.3">
      <c r="F21" s="27" t="s">
        <v>155</v>
      </c>
      <c r="G21" s="27" t="s">
        <v>156</v>
      </c>
      <c r="K21" s="27" t="s">
        <v>71</v>
      </c>
      <c r="L21" s="27" t="s">
        <v>95</v>
      </c>
      <c r="N21" s="27" t="s">
        <v>157</v>
      </c>
      <c r="O21" s="27">
        <v>82.9</v>
      </c>
    </row>
    <row r="22" spans="6:15" x14ac:dyDescent="0.3">
      <c r="F22" s="27" t="s">
        <v>158</v>
      </c>
      <c r="G22" s="27" t="s">
        <v>159</v>
      </c>
      <c r="K22" s="27" t="s">
        <v>71</v>
      </c>
      <c r="L22" s="27" t="s">
        <v>94</v>
      </c>
      <c r="N22" s="27" t="s">
        <v>157</v>
      </c>
      <c r="O22" s="27">
        <v>82.9</v>
      </c>
    </row>
    <row r="23" spans="6:15" x14ac:dyDescent="0.3">
      <c r="F23" s="27" t="s">
        <v>160</v>
      </c>
      <c r="G23" s="27" t="s">
        <v>161</v>
      </c>
      <c r="K23" s="27" t="s">
        <v>71</v>
      </c>
      <c r="L23" s="27" t="s">
        <v>96</v>
      </c>
      <c r="N23" s="27" t="s">
        <v>157</v>
      </c>
      <c r="O23" s="27">
        <v>82.9</v>
      </c>
    </row>
    <row r="24" spans="6:15" x14ac:dyDescent="0.3">
      <c r="F24" s="27" t="s">
        <v>162</v>
      </c>
      <c r="G24" s="27" t="s">
        <v>163</v>
      </c>
      <c r="K24" s="27" t="s">
        <v>71</v>
      </c>
      <c r="L24" s="27" t="s">
        <v>73</v>
      </c>
      <c r="N24" s="27" t="s">
        <v>157</v>
      </c>
      <c r="O24" s="27">
        <v>82.9</v>
      </c>
    </row>
    <row r="25" spans="6:15" x14ac:dyDescent="0.3">
      <c r="F25" s="27" t="s">
        <v>164</v>
      </c>
      <c r="G25" s="27" t="s">
        <v>165</v>
      </c>
      <c r="K25" s="27" t="s">
        <v>77</v>
      </c>
      <c r="L25" s="27" t="s">
        <v>95</v>
      </c>
      <c r="M25" s="27" t="s">
        <v>97</v>
      </c>
      <c r="N25" s="27" t="s">
        <v>157</v>
      </c>
      <c r="O25" s="27">
        <v>19.95</v>
      </c>
    </row>
    <row r="26" spans="6:15" x14ac:dyDescent="0.3">
      <c r="F26" s="27" t="s">
        <v>166</v>
      </c>
      <c r="G26" s="27" t="s">
        <v>167</v>
      </c>
      <c r="K26" s="27" t="s">
        <v>77</v>
      </c>
      <c r="L26" s="27" t="s">
        <v>95</v>
      </c>
      <c r="M26" s="27" t="s">
        <v>98</v>
      </c>
      <c r="N26" s="27" t="s">
        <v>157</v>
      </c>
      <c r="O26" s="27">
        <v>2.7</v>
      </c>
    </row>
    <row r="27" spans="6:15" x14ac:dyDescent="0.3">
      <c r="F27" s="27" t="s">
        <v>168</v>
      </c>
      <c r="G27" s="27" t="s">
        <v>169</v>
      </c>
      <c r="K27" s="27" t="s">
        <v>77</v>
      </c>
      <c r="L27" s="27" t="s">
        <v>95</v>
      </c>
      <c r="M27" s="27" t="s">
        <v>99</v>
      </c>
      <c r="N27" s="27" t="s">
        <v>157</v>
      </c>
      <c r="O27" s="27">
        <v>5.9</v>
      </c>
    </row>
    <row r="28" spans="6:15" x14ac:dyDescent="0.3">
      <c r="F28" s="27" t="s">
        <v>170</v>
      </c>
      <c r="G28" s="27" t="s">
        <v>171</v>
      </c>
      <c r="K28" s="27" t="s">
        <v>77</v>
      </c>
      <c r="L28" s="27" t="s">
        <v>95</v>
      </c>
      <c r="M28" s="27" t="s">
        <v>100</v>
      </c>
      <c r="N28" s="27" t="s">
        <v>157</v>
      </c>
      <c r="O28" s="27">
        <v>5.4</v>
      </c>
    </row>
    <row r="29" spans="6:15" x14ac:dyDescent="0.3">
      <c r="F29" s="27" t="s">
        <v>172</v>
      </c>
      <c r="G29" s="27" t="s">
        <v>173</v>
      </c>
      <c r="K29" s="27" t="s">
        <v>77</v>
      </c>
      <c r="L29" s="27" t="s">
        <v>94</v>
      </c>
      <c r="M29" s="27" t="s">
        <v>97</v>
      </c>
      <c r="N29" s="27" t="s">
        <v>157</v>
      </c>
      <c r="O29" s="27">
        <v>19.95</v>
      </c>
    </row>
    <row r="30" spans="6:15" x14ac:dyDescent="0.3">
      <c r="F30" s="27" t="s">
        <v>172</v>
      </c>
      <c r="G30" s="27" t="s">
        <v>174</v>
      </c>
      <c r="K30" s="27" t="s">
        <v>77</v>
      </c>
      <c r="L30" s="27" t="s">
        <v>94</v>
      </c>
      <c r="M30" s="27" t="s">
        <v>98</v>
      </c>
      <c r="N30" s="27" t="s">
        <v>157</v>
      </c>
      <c r="O30" s="27">
        <v>2.7</v>
      </c>
    </row>
    <row r="31" spans="6:15" x14ac:dyDescent="0.3">
      <c r="F31" s="27" t="s">
        <v>175</v>
      </c>
      <c r="G31" s="27" t="s">
        <v>176</v>
      </c>
      <c r="K31" s="27" t="s">
        <v>77</v>
      </c>
      <c r="L31" s="27" t="s">
        <v>94</v>
      </c>
      <c r="M31" s="27" t="s">
        <v>99</v>
      </c>
      <c r="N31" s="27" t="s">
        <v>157</v>
      </c>
      <c r="O31" s="27">
        <v>5.9</v>
      </c>
    </row>
    <row r="32" spans="6:15" x14ac:dyDescent="0.3">
      <c r="F32" s="27" t="s">
        <v>177</v>
      </c>
      <c r="G32" s="27" t="s">
        <v>178</v>
      </c>
      <c r="K32" s="27" t="s">
        <v>77</v>
      </c>
      <c r="L32" s="27" t="s">
        <v>94</v>
      </c>
      <c r="M32" s="27" t="s">
        <v>100</v>
      </c>
      <c r="N32" s="27" t="s">
        <v>157</v>
      </c>
      <c r="O32" s="27">
        <v>5.4</v>
      </c>
    </row>
    <row r="33" spans="6:15" x14ac:dyDescent="0.3">
      <c r="F33" s="27" t="s">
        <v>179</v>
      </c>
      <c r="G33" s="27" t="s">
        <v>180</v>
      </c>
      <c r="K33" s="27" t="s">
        <v>77</v>
      </c>
      <c r="L33" s="27" t="s">
        <v>96</v>
      </c>
      <c r="M33" s="27" t="s">
        <v>97</v>
      </c>
      <c r="N33" s="27" t="s">
        <v>157</v>
      </c>
      <c r="O33" s="27">
        <v>19.95</v>
      </c>
    </row>
    <row r="34" spans="6:15" x14ac:dyDescent="0.3">
      <c r="F34" s="27" t="s">
        <v>181</v>
      </c>
      <c r="G34" s="27" t="s">
        <v>182</v>
      </c>
      <c r="K34" s="27" t="s">
        <v>77</v>
      </c>
      <c r="L34" s="27" t="s">
        <v>96</v>
      </c>
      <c r="M34" s="27" t="s">
        <v>98</v>
      </c>
      <c r="N34" s="27" t="s">
        <v>157</v>
      </c>
      <c r="O34" s="27">
        <v>2.7</v>
      </c>
    </row>
    <row r="35" spans="6:15" x14ac:dyDescent="0.3">
      <c r="F35" s="27" t="s">
        <v>183</v>
      </c>
      <c r="G35" s="27" t="s">
        <v>184</v>
      </c>
      <c r="K35" s="27" t="s">
        <v>77</v>
      </c>
      <c r="L35" s="27" t="s">
        <v>96</v>
      </c>
      <c r="M35" s="27" t="s">
        <v>99</v>
      </c>
      <c r="N35" s="27" t="s">
        <v>157</v>
      </c>
      <c r="O35" s="27">
        <v>5.9</v>
      </c>
    </row>
    <row r="36" spans="6:15" x14ac:dyDescent="0.3">
      <c r="F36" s="27" t="s">
        <v>185</v>
      </c>
      <c r="G36" s="27" t="s">
        <v>186</v>
      </c>
      <c r="K36" s="27" t="s">
        <v>77</v>
      </c>
      <c r="L36" s="27" t="s">
        <v>96</v>
      </c>
      <c r="M36" s="27" t="s">
        <v>100</v>
      </c>
      <c r="N36" s="27" t="s">
        <v>157</v>
      </c>
      <c r="O36" s="27">
        <v>5.4</v>
      </c>
    </row>
    <row r="37" spans="6:15" x14ac:dyDescent="0.3">
      <c r="F37" s="27" t="s">
        <v>187</v>
      </c>
      <c r="G37" s="27" t="s">
        <v>188</v>
      </c>
      <c r="K37" s="27" t="s">
        <v>77</v>
      </c>
      <c r="L37" s="27" t="s">
        <v>73</v>
      </c>
      <c r="M37" s="27" t="s">
        <v>97</v>
      </c>
      <c r="N37" s="27" t="s">
        <v>157</v>
      </c>
      <c r="O37" s="27">
        <v>19.95</v>
      </c>
    </row>
    <row r="38" spans="6:15" x14ac:dyDescent="0.3">
      <c r="F38" s="27" t="s">
        <v>189</v>
      </c>
      <c r="G38" s="27" t="s">
        <v>190</v>
      </c>
      <c r="K38" s="27" t="s">
        <v>77</v>
      </c>
      <c r="L38" s="27" t="s">
        <v>73</v>
      </c>
      <c r="M38" s="27" t="s">
        <v>98</v>
      </c>
      <c r="N38" s="27" t="s">
        <v>157</v>
      </c>
      <c r="O38" s="27">
        <v>2.7</v>
      </c>
    </row>
    <row r="39" spans="6:15" x14ac:dyDescent="0.3">
      <c r="F39" s="27" t="s">
        <v>191</v>
      </c>
      <c r="G39" s="27" t="s">
        <v>192</v>
      </c>
      <c r="K39" s="27" t="s">
        <v>77</v>
      </c>
      <c r="L39" s="27" t="s">
        <v>73</v>
      </c>
      <c r="M39" s="27" t="s">
        <v>99</v>
      </c>
      <c r="N39" s="27" t="s">
        <v>157</v>
      </c>
      <c r="O39" s="27">
        <v>5.9</v>
      </c>
    </row>
    <row r="40" spans="6:15" x14ac:dyDescent="0.3">
      <c r="F40" s="27" t="s">
        <v>193</v>
      </c>
      <c r="G40" s="27" t="s">
        <v>194</v>
      </c>
      <c r="K40" s="27" t="s">
        <v>77</v>
      </c>
      <c r="L40" s="27" t="s">
        <v>73</v>
      </c>
      <c r="M40" s="27" t="s">
        <v>100</v>
      </c>
      <c r="N40" s="27" t="s">
        <v>157</v>
      </c>
      <c r="O40" s="27">
        <v>5.4</v>
      </c>
    </row>
    <row r="41" spans="6:15" x14ac:dyDescent="0.3">
      <c r="F41" s="27" t="s">
        <v>195</v>
      </c>
      <c r="G41" s="27" t="s">
        <v>196</v>
      </c>
      <c r="K41" s="27" t="s">
        <v>74</v>
      </c>
      <c r="L41" s="27" t="s">
        <v>95</v>
      </c>
      <c r="N41" s="27" t="s">
        <v>157</v>
      </c>
      <c r="O41" s="27">
        <v>82.9</v>
      </c>
    </row>
    <row r="42" spans="6:15" x14ac:dyDescent="0.3">
      <c r="F42" s="27" t="s">
        <v>195</v>
      </c>
      <c r="G42" s="27" t="s">
        <v>197</v>
      </c>
      <c r="K42" s="27" t="s">
        <v>74</v>
      </c>
      <c r="L42" s="27" t="s">
        <v>94</v>
      </c>
      <c r="N42" s="27" t="s">
        <v>157</v>
      </c>
      <c r="O42" s="27">
        <v>82.9</v>
      </c>
    </row>
    <row r="43" spans="6:15" x14ac:dyDescent="0.3">
      <c r="F43" s="27" t="s">
        <v>198</v>
      </c>
      <c r="G43" s="27" t="s">
        <v>199</v>
      </c>
      <c r="K43" s="27" t="s">
        <v>74</v>
      </c>
      <c r="L43" s="27" t="s">
        <v>96</v>
      </c>
      <c r="N43" s="27" t="s">
        <v>157</v>
      </c>
      <c r="O43" s="27">
        <v>82.9</v>
      </c>
    </row>
    <row r="44" spans="6:15" x14ac:dyDescent="0.3">
      <c r="F44" s="27" t="s">
        <v>200</v>
      </c>
      <c r="G44" s="27" t="s">
        <v>201</v>
      </c>
      <c r="K44" s="27" t="s">
        <v>74</v>
      </c>
      <c r="L44" s="27" t="s">
        <v>73</v>
      </c>
      <c r="N44" s="27" t="s">
        <v>157</v>
      </c>
      <c r="O44" s="27">
        <v>82.9</v>
      </c>
    </row>
    <row r="45" spans="6:15" x14ac:dyDescent="0.3">
      <c r="F45" s="27" t="s">
        <v>202</v>
      </c>
      <c r="G45" s="27" t="s">
        <v>203</v>
      </c>
      <c r="K45" s="27" t="s">
        <v>85</v>
      </c>
      <c r="L45" s="27" t="s">
        <v>95</v>
      </c>
      <c r="N45" s="27" t="s">
        <v>157</v>
      </c>
      <c r="O45" s="27">
        <v>82.9</v>
      </c>
    </row>
    <row r="46" spans="6:15" x14ac:dyDescent="0.3">
      <c r="F46" s="27" t="s">
        <v>204</v>
      </c>
      <c r="G46" s="27" t="s">
        <v>205</v>
      </c>
      <c r="K46" s="27" t="s">
        <v>85</v>
      </c>
      <c r="L46" s="27" t="s">
        <v>94</v>
      </c>
      <c r="N46" s="27" t="s">
        <v>157</v>
      </c>
      <c r="O46" s="27">
        <v>82.9</v>
      </c>
    </row>
    <row r="47" spans="6:15" x14ac:dyDescent="0.3">
      <c r="F47" s="27" t="s">
        <v>206</v>
      </c>
      <c r="G47" s="27" t="s">
        <v>207</v>
      </c>
      <c r="K47" s="27" t="s">
        <v>85</v>
      </c>
      <c r="L47" s="27" t="s">
        <v>96</v>
      </c>
      <c r="N47" s="27" t="s">
        <v>157</v>
      </c>
      <c r="O47" s="27">
        <v>82.9</v>
      </c>
    </row>
    <row r="48" spans="6:15" x14ac:dyDescent="0.3">
      <c r="F48" s="27" t="s">
        <v>208</v>
      </c>
      <c r="G48" s="27" t="s">
        <v>209</v>
      </c>
      <c r="K48" s="27" t="s">
        <v>85</v>
      </c>
      <c r="L48" s="27" t="s">
        <v>73</v>
      </c>
      <c r="N48" s="27" t="s">
        <v>157</v>
      </c>
      <c r="O48" s="27">
        <v>82.9</v>
      </c>
    </row>
    <row r="49" spans="6:15" x14ac:dyDescent="0.3">
      <c r="F49" s="27" t="s">
        <v>210</v>
      </c>
      <c r="G49" s="27" t="s">
        <v>211</v>
      </c>
      <c r="K49" s="27" t="s">
        <v>83</v>
      </c>
      <c r="L49" s="27" t="s">
        <v>95</v>
      </c>
      <c r="M49" s="27" t="s">
        <v>97</v>
      </c>
      <c r="N49" s="27" t="s">
        <v>157</v>
      </c>
      <c r="O49" s="27">
        <v>19.95</v>
      </c>
    </row>
    <row r="50" spans="6:15" x14ac:dyDescent="0.3">
      <c r="F50" s="27" t="s">
        <v>212</v>
      </c>
      <c r="G50" s="27" t="s">
        <v>213</v>
      </c>
      <c r="K50" s="27" t="s">
        <v>83</v>
      </c>
      <c r="L50" s="27" t="s">
        <v>95</v>
      </c>
      <c r="M50" s="27" t="s">
        <v>98</v>
      </c>
      <c r="N50" s="27" t="s">
        <v>157</v>
      </c>
      <c r="O50" s="27">
        <v>2.7</v>
      </c>
    </row>
    <row r="51" spans="6:15" x14ac:dyDescent="0.3">
      <c r="F51" s="27" t="s">
        <v>214</v>
      </c>
      <c r="G51" s="27" t="s">
        <v>215</v>
      </c>
      <c r="K51" s="27" t="s">
        <v>83</v>
      </c>
      <c r="L51" s="27" t="s">
        <v>95</v>
      </c>
      <c r="M51" s="27" t="s">
        <v>99</v>
      </c>
      <c r="N51" s="27" t="s">
        <v>157</v>
      </c>
      <c r="O51" s="27">
        <v>5.9</v>
      </c>
    </row>
    <row r="52" spans="6:15" x14ac:dyDescent="0.3">
      <c r="F52" s="27" t="s">
        <v>216</v>
      </c>
      <c r="G52" s="27" t="s">
        <v>217</v>
      </c>
      <c r="K52" s="27" t="s">
        <v>83</v>
      </c>
      <c r="L52" s="27" t="s">
        <v>95</v>
      </c>
      <c r="M52" s="27" t="s">
        <v>100</v>
      </c>
      <c r="N52" s="27" t="s">
        <v>157</v>
      </c>
      <c r="O52" s="27">
        <v>5.4</v>
      </c>
    </row>
    <row r="53" spans="6:15" x14ac:dyDescent="0.3">
      <c r="F53" s="27" t="s">
        <v>218</v>
      </c>
      <c r="G53" s="27" t="s">
        <v>219</v>
      </c>
      <c r="K53" s="27" t="s">
        <v>83</v>
      </c>
      <c r="L53" s="27" t="s">
        <v>94</v>
      </c>
      <c r="M53" s="27" t="s">
        <v>97</v>
      </c>
      <c r="N53" s="27" t="s">
        <v>157</v>
      </c>
      <c r="O53" s="27">
        <v>19.95</v>
      </c>
    </row>
    <row r="54" spans="6:15" x14ac:dyDescent="0.3">
      <c r="F54" s="27" t="s">
        <v>220</v>
      </c>
      <c r="G54" s="27" t="s">
        <v>221</v>
      </c>
      <c r="K54" s="27" t="s">
        <v>83</v>
      </c>
      <c r="L54" s="27" t="s">
        <v>94</v>
      </c>
      <c r="M54" s="27" t="s">
        <v>98</v>
      </c>
      <c r="N54" s="27" t="s">
        <v>157</v>
      </c>
      <c r="O54" s="27">
        <v>2.7</v>
      </c>
    </row>
    <row r="55" spans="6:15" x14ac:dyDescent="0.3">
      <c r="F55" s="27" t="s">
        <v>222</v>
      </c>
      <c r="G55" s="27" t="s">
        <v>223</v>
      </c>
      <c r="K55" s="27" t="s">
        <v>83</v>
      </c>
      <c r="L55" s="27" t="s">
        <v>94</v>
      </c>
      <c r="M55" s="27" t="s">
        <v>99</v>
      </c>
      <c r="N55" s="27" t="s">
        <v>157</v>
      </c>
      <c r="O55" s="27">
        <v>5.9</v>
      </c>
    </row>
    <row r="56" spans="6:15" x14ac:dyDescent="0.3">
      <c r="F56" s="27" t="s">
        <v>224</v>
      </c>
      <c r="G56" s="27" t="s">
        <v>225</v>
      </c>
      <c r="K56" s="27" t="s">
        <v>83</v>
      </c>
      <c r="L56" s="27" t="s">
        <v>94</v>
      </c>
      <c r="M56" s="27" t="s">
        <v>100</v>
      </c>
      <c r="N56" s="27" t="s">
        <v>157</v>
      </c>
      <c r="O56" s="27">
        <v>5.4</v>
      </c>
    </row>
    <row r="57" spans="6:15" x14ac:dyDescent="0.3">
      <c r="F57" s="27" t="s">
        <v>226</v>
      </c>
      <c r="G57" s="27" t="s">
        <v>227</v>
      </c>
      <c r="K57" s="27" t="s">
        <v>83</v>
      </c>
      <c r="L57" s="27" t="s">
        <v>96</v>
      </c>
      <c r="M57" s="27" t="s">
        <v>97</v>
      </c>
      <c r="N57" s="27" t="s">
        <v>157</v>
      </c>
      <c r="O57" s="27">
        <v>19.95</v>
      </c>
    </row>
    <row r="58" spans="6:15" x14ac:dyDescent="0.3">
      <c r="F58" s="27" t="s">
        <v>228</v>
      </c>
      <c r="G58" s="27" t="s">
        <v>229</v>
      </c>
      <c r="K58" s="27" t="s">
        <v>83</v>
      </c>
      <c r="L58" s="27" t="s">
        <v>96</v>
      </c>
      <c r="M58" s="27" t="s">
        <v>98</v>
      </c>
      <c r="N58" s="27" t="s">
        <v>157</v>
      </c>
      <c r="O58" s="27">
        <v>2.7</v>
      </c>
    </row>
    <row r="59" spans="6:15" x14ac:dyDescent="0.3">
      <c r="F59" s="27" t="s">
        <v>230</v>
      </c>
      <c r="G59" s="27" t="s">
        <v>231</v>
      </c>
      <c r="K59" s="27" t="s">
        <v>83</v>
      </c>
      <c r="L59" s="27" t="s">
        <v>96</v>
      </c>
      <c r="M59" s="27" t="s">
        <v>99</v>
      </c>
      <c r="N59" s="27" t="s">
        <v>157</v>
      </c>
      <c r="O59" s="27">
        <v>5.9</v>
      </c>
    </row>
    <row r="60" spans="6:15" x14ac:dyDescent="0.3">
      <c r="F60" s="27" t="s">
        <v>232</v>
      </c>
      <c r="G60" s="27" t="s">
        <v>233</v>
      </c>
      <c r="K60" s="27" t="s">
        <v>83</v>
      </c>
      <c r="L60" s="27" t="s">
        <v>96</v>
      </c>
      <c r="M60" s="27" t="s">
        <v>100</v>
      </c>
      <c r="N60" s="27" t="s">
        <v>157</v>
      </c>
      <c r="O60" s="27">
        <v>5.4</v>
      </c>
    </row>
    <row r="61" spans="6:15" x14ac:dyDescent="0.3">
      <c r="F61" s="27" t="s">
        <v>234</v>
      </c>
      <c r="G61" s="27" t="s">
        <v>235</v>
      </c>
    </row>
    <row r="62" spans="6:15" x14ac:dyDescent="0.3">
      <c r="F62" s="27" t="s">
        <v>236</v>
      </c>
      <c r="G62" s="27" t="s">
        <v>237</v>
      </c>
    </row>
    <row r="63" spans="6:15" x14ac:dyDescent="0.3">
      <c r="F63" s="27" t="s">
        <v>238</v>
      </c>
      <c r="G63" s="27" t="s">
        <v>239</v>
      </c>
    </row>
    <row r="64" spans="6:15" x14ac:dyDescent="0.3">
      <c r="F64" s="27" t="s">
        <v>240</v>
      </c>
      <c r="G64" s="27" t="s">
        <v>241</v>
      </c>
    </row>
    <row r="65" spans="6:7" x14ac:dyDescent="0.3">
      <c r="F65" s="27" t="s">
        <v>242</v>
      </c>
      <c r="G65" s="27" t="s">
        <v>243</v>
      </c>
    </row>
    <row r="66" spans="6:7" x14ac:dyDescent="0.3">
      <c r="F66" s="27" t="s">
        <v>242</v>
      </c>
      <c r="G66" s="27" t="s">
        <v>244</v>
      </c>
    </row>
    <row r="67" spans="6:7" x14ac:dyDescent="0.3">
      <c r="F67" s="27" t="s">
        <v>245</v>
      </c>
      <c r="G67" s="27" t="s">
        <v>246</v>
      </c>
    </row>
    <row r="68" spans="6:7" x14ac:dyDescent="0.3">
      <c r="F68" s="27" t="s">
        <v>247</v>
      </c>
      <c r="G68" s="27" t="s">
        <v>248</v>
      </c>
    </row>
    <row r="69" spans="6:7" x14ac:dyDescent="0.3">
      <c r="F69" s="27" t="s">
        <v>249</v>
      </c>
      <c r="G69" s="27" t="s">
        <v>250</v>
      </c>
    </row>
    <row r="70" spans="6:7" x14ac:dyDescent="0.3">
      <c r="F70" s="27" t="s">
        <v>251</v>
      </c>
      <c r="G70" s="27" t="s">
        <v>252</v>
      </c>
    </row>
    <row r="71" spans="6:7" x14ac:dyDescent="0.3">
      <c r="F71" s="27" t="s">
        <v>253</v>
      </c>
      <c r="G71" s="27" t="s">
        <v>254</v>
      </c>
    </row>
    <row r="72" spans="6:7" x14ac:dyDescent="0.3">
      <c r="F72" s="27" t="s">
        <v>255</v>
      </c>
      <c r="G72" s="27" t="s">
        <v>256</v>
      </c>
    </row>
    <row r="73" spans="6:7" x14ac:dyDescent="0.3">
      <c r="F73" s="27" t="s">
        <v>257</v>
      </c>
      <c r="G73" s="27" t="s">
        <v>258</v>
      </c>
    </row>
    <row r="74" spans="6:7" x14ac:dyDescent="0.3">
      <c r="F74" s="27" t="s">
        <v>259</v>
      </c>
      <c r="G74" s="27" t="s">
        <v>260</v>
      </c>
    </row>
    <row r="75" spans="6:7" x14ac:dyDescent="0.3">
      <c r="F75" s="27" t="s">
        <v>261</v>
      </c>
      <c r="G75" s="27" t="s">
        <v>262</v>
      </c>
    </row>
    <row r="76" spans="6:7" x14ac:dyDescent="0.3">
      <c r="F76" s="27" t="s">
        <v>263</v>
      </c>
      <c r="G76" s="27" t="s">
        <v>264</v>
      </c>
    </row>
    <row r="77" spans="6:7" x14ac:dyDescent="0.3">
      <c r="F77" s="27" t="s">
        <v>265</v>
      </c>
      <c r="G77" s="27" t="s">
        <v>266</v>
      </c>
    </row>
    <row r="78" spans="6:7" x14ac:dyDescent="0.3">
      <c r="F78" s="27" t="s">
        <v>267</v>
      </c>
      <c r="G78" s="27" t="s">
        <v>268</v>
      </c>
    </row>
    <row r="79" spans="6:7" x14ac:dyDescent="0.3">
      <c r="F79" s="27" t="s">
        <v>267</v>
      </c>
      <c r="G79" s="27" t="s">
        <v>269</v>
      </c>
    </row>
    <row r="80" spans="6:7" x14ac:dyDescent="0.3">
      <c r="F80" s="27" t="s">
        <v>270</v>
      </c>
      <c r="G80" s="27" t="s">
        <v>271</v>
      </c>
    </row>
    <row r="81" spans="6:7" x14ac:dyDescent="0.3">
      <c r="F81" s="27" t="s">
        <v>272</v>
      </c>
      <c r="G81" s="27" t="s">
        <v>273</v>
      </c>
    </row>
    <row r="82" spans="6:7" x14ac:dyDescent="0.3">
      <c r="F82" s="27" t="s">
        <v>272</v>
      </c>
      <c r="G82" s="27" t="s">
        <v>274</v>
      </c>
    </row>
    <row r="83" spans="6:7" x14ac:dyDescent="0.3">
      <c r="F83" s="27" t="s">
        <v>275</v>
      </c>
      <c r="G83" s="27" t="s">
        <v>276</v>
      </c>
    </row>
    <row r="84" spans="6:7" x14ac:dyDescent="0.3">
      <c r="F84" s="27" t="s">
        <v>277</v>
      </c>
      <c r="G84" s="27" t="s">
        <v>278</v>
      </c>
    </row>
    <row r="85" spans="6:7" x14ac:dyDescent="0.3">
      <c r="F85" s="27" t="s">
        <v>279</v>
      </c>
      <c r="G85" s="27" t="s">
        <v>280</v>
      </c>
    </row>
    <row r="86" spans="6:7" x14ac:dyDescent="0.3">
      <c r="F86" s="27" t="s">
        <v>281</v>
      </c>
      <c r="G86" s="27" t="s">
        <v>282</v>
      </c>
    </row>
    <row r="87" spans="6:7" x14ac:dyDescent="0.3">
      <c r="F87" s="27" t="s">
        <v>283</v>
      </c>
      <c r="G87" s="27" t="s">
        <v>284</v>
      </c>
    </row>
    <row r="88" spans="6:7" x14ac:dyDescent="0.3">
      <c r="F88" s="27" t="s">
        <v>285</v>
      </c>
      <c r="G88" s="27" t="s">
        <v>286</v>
      </c>
    </row>
    <row r="89" spans="6:7" x14ac:dyDescent="0.3">
      <c r="F89" s="27" t="s">
        <v>287</v>
      </c>
      <c r="G89" s="27" t="s">
        <v>288</v>
      </c>
    </row>
    <row r="90" spans="6:7" x14ac:dyDescent="0.3">
      <c r="F90" s="27" t="s">
        <v>289</v>
      </c>
      <c r="G90" s="27" t="s">
        <v>290</v>
      </c>
    </row>
    <row r="91" spans="6:7" x14ac:dyDescent="0.3">
      <c r="F91" s="27" t="s">
        <v>291</v>
      </c>
      <c r="G91" s="27" t="s">
        <v>292</v>
      </c>
    </row>
    <row r="92" spans="6:7" x14ac:dyDescent="0.3">
      <c r="F92" s="27" t="s">
        <v>291</v>
      </c>
      <c r="G92" s="27" t="s">
        <v>293</v>
      </c>
    </row>
    <row r="93" spans="6:7" x14ac:dyDescent="0.3">
      <c r="F93" s="27" t="s">
        <v>294</v>
      </c>
      <c r="G93" s="27" t="s">
        <v>295</v>
      </c>
    </row>
    <row r="94" spans="6:7" x14ac:dyDescent="0.3">
      <c r="F94" s="27" t="s">
        <v>294</v>
      </c>
      <c r="G94" s="27" t="s">
        <v>296</v>
      </c>
    </row>
    <row r="95" spans="6:7" x14ac:dyDescent="0.3">
      <c r="F95" s="27" t="s">
        <v>297</v>
      </c>
      <c r="G95" s="27" t="s">
        <v>298</v>
      </c>
    </row>
    <row r="96" spans="6:7" x14ac:dyDescent="0.3">
      <c r="F96" s="27" t="s">
        <v>297</v>
      </c>
      <c r="G96" s="27" t="s">
        <v>299</v>
      </c>
    </row>
    <row r="97" spans="6:7" x14ac:dyDescent="0.3">
      <c r="F97" s="27" t="s">
        <v>300</v>
      </c>
      <c r="G97" s="27" t="s">
        <v>301</v>
      </c>
    </row>
    <row r="98" spans="6:7" x14ac:dyDescent="0.3">
      <c r="F98" s="27" t="s">
        <v>302</v>
      </c>
      <c r="G98" s="27" t="s">
        <v>303</v>
      </c>
    </row>
    <row r="99" spans="6:7" x14ac:dyDescent="0.3">
      <c r="F99" s="27" t="s">
        <v>304</v>
      </c>
      <c r="G99" s="27" t="s">
        <v>305</v>
      </c>
    </row>
    <row r="100" spans="6:7" x14ac:dyDescent="0.3">
      <c r="F100" s="27" t="s">
        <v>306</v>
      </c>
      <c r="G100" s="27" t="s">
        <v>307</v>
      </c>
    </row>
    <row r="101" spans="6:7" x14ac:dyDescent="0.3">
      <c r="F101" s="27" t="s">
        <v>308</v>
      </c>
      <c r="G101" s="27" t="s">
        <v>309</v>
      </c>
    </row>
    <row r="102" spans="6:7" x14ac:dyDescent="0.3">
      <c r="F102" s="27" t="s">
        <v>310</v>
      </c>
      <c r="G102" s="27" t="s">
        <v>311</v>
      </c>
    </row>
    <row r="103" spans="6:7" x14ac:dyDescent="0.3">
      <c r="F103" s="27" t="s">
        <v>312</v>
      </c>
      <c r="G103" s="27" t="s">
        <v>313</v>
      </c>
    </row>
    <row r="104" spans="6:7" x14ac:dyDescent="0.3">
      <c r="F104" s="27" t="s">
        <v>312</v>
      </c>
      <c r="G104" s="27" t="s">
        <v>314</v>
      </c>
    </row>
    <row r="105" spans="6:7" x14ac:dyDescent="0.3">
      <c r="F105" s="27" t="s">
        <v>315</v>
      </c>
      <c r="G105" s="27" t="s">
        <v>316</v>
      </c>
    </row>
    <row r="106" spans="6:7" x14ac:dyDescent="0.3">
      <c r="F106" s="27" t="s">
        <v>317</v>
      </c>
      <c r="G106" s="27" t="s">
        <v>318</v>
      </c>
    </row>
    <row r="107" spans="6:7" x14ac:dyDescent="0.3">
      <c r="F107" s="27" t="s">
        <v>317</v>
      </c>
      <c r="G107" s="27" t="s">
        <v>319</v>
      </c>
    </row>
    <row r="108" spans="6:7" x14ac:dyDescent="0.3">
      <c r="F108" s="27" t="s">
        <v>320</v>
      </c>
      <c r="G108" s="27" t="s">
        <v>321</v>
      </c>
    </row>
    <row r="109" spans="6:7" x14ac:dyDescent="0.3">
      <c r="F109" s="27" t="s">
        <v>322</v>
      </c>
      <c r="G109" s="27" t="s">
        <v>323</v>
      </c>
    </row>
    <row r="110" spans="6:7" x14ac:dyDescent="0.3">
      <c r="F110" s="27" t="s">
        <v>324</v>
      </c>
      <c r="G110" s="27" t="s">
        <v>325</v>
      </c>
    </row>
    <row r="111" spans="6:7" x14ac:dyDescent="0.3">
      <c r="F111" s="27" t="s">
        <v>326</v>
      </c>
      <c r="G111" s="27" t="s">
        <v>327</v>
      </c>
    </row>
    <row r="112" spans="6:7" x14ac:dyDescent="0.3">
      <c r="F112" s="27" t="s">
        <v>328</v>
      </c>
      <c r="G112" s="27" t="s">
        <v>329</v>
      </c>
    </row>
    <row r="113" spans="6:7" x14ac:dyDescent="0.3">
      <c r="F113" s="27" t="s">
        <v>330</v>
      </c>
      <c r="G113" s="27" t="s">
        <v>331</v>
      </c>
    </row>
    <row r="114" spans="6:7" x14ac:dyDescent="0.3">
      <c r="F114" s="27" t="s">
        <v>330</v>
      </c>
      <c r="G114" s="27" t="s">
        <v>332</v>
      </c>
    </row>
    <row r="115" spans="6:7" x14ac:dyDescent="0.3">
      <c r="F115" s="27" t="s">
        <v>333</v>
      </c>
      <c r="G115" s="27" t="s">
        <v>334</v>
      </c>
    </row>
    <row r="116" spans="6:7" x14ac:dyDescent="0.3">
      <c r="F116" s="27" t="s">
        <v>333</v>
      </c>
      <c r="G116" s="27" t="s">
        <v>335</v>
      </c>
    </row>
    <row r="117" spans="6:7" x14ac:dyDescent="0.3">
      <c r="F117" s="27" t="s">
        <v>336</v>
      </c>
      <c r="G117" s="27" t="s">
        <v>337</v>
      </c>
    </row>
    <row r="118" spans="6:7" x14ac:dyDescent="0.3">
      <c r="F118" s="27" t="s">
        <v>338</v>
      </c>
      <c r="G118" s="27" t="s">
        <v>339</v>
      </c>
    </row>
    <row r="119" spans="6:7" x14ac:dyDescent="0.3">
      <c r="F119" s="27" t="s">
        <v>340</v>
      </c>
      <c r="G119" s="27" t="s">
        <v>341</v>
      </c>
    </row>
    <row r="120" spans="6:7" x14ac:dyDescent="0.3">
      <c r="F120" s="27" t="s">
        <v>342</v>
      </c>
      <c r="G120" s="27" t="s">
        <v>343</v>
      </c>
    </row>
    <row r="121" spans="6:7" x14ac:dyDescent="0.3">
      <c r="F121" s="27" t="s">
        <v>344</v>
      </c>
      <c r="G121" s="27" t="s">
        <v>345</v>
      </c>
    </row>
    <row r="122" spans="6:7" x14ac:dyDescent="0.3">
      <c r="F122" s="27" t="s">
        <v>346</v>
      </c>
      <c r="G122" s="27" t="s">
        <v>347</v>
      </c>
    </row>
    <row r="123" spans="6:7" x14ac:dyDescent="0.3">
      <c r="F123" s="27" t="s">
        <v>346</v>
      </c>
      <c r="G123" s="27" t="s">
        <v>348</v>
      </c>
    </row>
    <row r="124" spans="6:7" x14ac:dyDescent="0.3">
      <c r="F124" s="27" t="s">
        <v>349</v>
      </c>
      <c r="G124" s="27" t="s">
        <v>350</v>
      </c>
    </row>
    <row r="125" spans="6:7" x14ac:dyDescent="0.3">
      <c r="F125" s="27" t="s">
        <v>351</v>
      </c>
      <c r="G125" s="27" t="s">
        <v>352</v>
      </c>
    </row>
    <row r="126" spans="6:7" x14ac:dyDescent="0.3">
      <c r="F126" s="27" t="s">
        <v>351</v>
      </c>
      <c r="G126" s="27" t="s">
        <v>353</v>
      </c>
    </row>
    <row r="127" spans="6:7" x14ac:dyDescent="0.3">
      <c r="F127" s="27" t="s">
        <v>354</v>
      </c>
      <c r="G127" s="27" t="s">
        <v>355</v>
      </c>
    </row>
    <row r="128" spans="6:7" x14ac:dyDescent="0.3">
      <c r="F128" s="27" t="s">
        <v>354</v>
      </c>
      <c r="G128" s="27" t="s">
        <v>356</v>
      </c>
    </row>
    <row r="129" spans="6:7" x14ac:dyDescent="0.3">
      <c r="F129" s="27" t="s">
        <v>357</v>
      </c>
      <c r="G129" s="27" t="s">
        <v>358</v>
      </c>
    </row>
    <row r="130" spans="6:7" x14ac:dyDescent="0.3">
      <c r="F130" s="27" t="s">
        <v>359</v>
      </c>
      <c r="G130" s="27" t="s">
        <v>360</v>
      </c>
    </row>
    <row r="131" spans="6:7" x14ac:dyDescent="0.3">
      <c r="F131" s="27" t="s">
        <v>361</v>
      </c>
      <c r="G131" s="27" t="s">
        <v>362</v>
      </c>
    </row>
    <row r="132" spans="6:7" x14ac:dyDescent="0.3">
      <c r="F132" s="27" t="s">
        <v>361</v>
      </c>
      <c r="G132" s="27" t="s">
        <v>363</v>
      </c>
    </row>
    <row r="133" spans="6:7" x14ac:dyDescent="0.3">
      <c r="F133" s="27" t="s">
        <v>364</v>
      </c>
      <c r="G133" s="27" t="s">
        <v>365</v>
      </c>
    </row>
    <row r="134" spans="6:7" x14ac:dyDescent="0.3">
      <c r="F134" s="27" t="s">
        <v>364</v>
      </c>
      <c r="G134" s="27" t="s">
        <v>366</v>
      </c>
    </row>
    <row r="135" spans="6:7" x14ac:dyDescent="0.3">
      <c r="F135" s="27" t="s">
        <v>367</v>
      </c>
      <c r="G135" s="27" t="s">
        <v>368</v>
      </c>
    </row>
    <row r="136" spans="6:7" x14ac:dyDescent="0.3">
      <c r="F136" s="27" t="s">
        <v>369</v>
      </c>
      <c r="G136" s="27" t="s">
        <v>370</v>
      </c>
    </row>
    <row r="137" spans="6:7" x14ac:dyDescent="0.3">
      <c r="F137" s="27" t="s">
        <v>371</v>
      </c>
      <c r="G137" s="27" t="s">
        <v>372</v>
      </c>
    </row>
    <row r="138" spans="6:7" x14ac:dyDescent="0.3">
      <c r="F138" s="27" t="s">
        <v>371</v>
      </c>
      <c r="G138" s="27" t="s">
        <v>373</v>
      </c>
    </row>
    <row r="139" spans="6:7" x14ac:dyDescent="0.3">
      <c r="F139" s="27" t="s">
        <v>374</v>
      </c>
      <c r="G139" s="27" t="s">
        <v>375</v>
      </c>
    </row>
    <row r="140" spans="6:7" x14ac:dyDescent="0.3">
      <c r="F140" s="27" t="s">
        <v>376</v>
      </c>
      <c r="G140" s="27" t="s">
        <v>377</v>
      </c>
    </row>
    <row r="141" spans="6:7" x14ac:dyDescent="0.3">
      <c r="F141" s="27" t="s">
        <v>378</v>
      </c>
      <c r="G141" s="27" t="s">
        <v>379</v>
      </c>
    </row>
    <row r="142" spans="6:7" x14ac:dyDescent="0.3">
      <c r="F142" s="27" t="s">
        <v>378</v>
      </c>
      <c r="G142" s="27" t="s">
        <v>380</v>
      </c>
    </row>
    <row r="143" spans="6:7" x14ac:dyDescent="0.3">
      <c r="F143" s="27" t="s">
        <v>381</v>
      </c>
      <c r="G143" s="27" t="s">
        <v>382</v>
      </c>
    </row>
    <row r="144" spans="6:7" x14ac:dyDescent="0.3">
      <c r="F144" s="27" t="s">
        <v>381</v>
      </c>
      <c r="G144" s="27" t="s">
        <v>383</v>
      </c>
    </row>
    <row r="145" spans="6:7" x14ac:dyDescent="0.3">
      <c r="F145" s="27" t="s">
        <v>384</v>
      </c>
      <c r="G145" s="27" t="s">
        <v>385</v>
      </c>
    </row>
    <row r="146" spans="6:7" x14ac:dyDescent="0.3">
      <c r="F146" s="27" t="s">
        <v>386</v>
      </c>
      <c r="G146" s="27" t="s">
        <v>387</v>
      </c>
    </row>
    <row r="147" spans="6:7" x14ac:dyDescent="0.3">
      <c r="F147" s="27" t="s">
        <v>388</v>
      </c>
      <c r="G147" s="27" t="s">
        <v>389</v>
      </c>
    </row>
    <row r="148" spans="6:7" x14ac:dyDescent="0.3">
      <c r="F148" s="27" t="s">
        <v>390</v>
      </c>
      <c r="G148" s="27" t="s">
        <v>391</v>
      </c>
    </row>
    <row r="149" spans="6:7" x14ac:dyDescent="0.3">
      <c r="F149" s="27" t="s">
        <v>392</v>
      </c>
      <c r="G149" s="27" t="s">
        <v>393</v>
      </c>
    </row>
    <row r="150" spans="6:7" x14ac:dyDescent="0.3">
      <c r="F150" s="27" t="s">
        <v>392</v>
      </c>
      <c r="G150" s="27" t="s">
        <v>394</v>
      </c>
    </row>
    <row r="151" spans="6:7" x14ac:dyDescent="0.3">
      <c r="F151" s="27" t="s">
        <v>395</v>
      </c>
      <c r="G151" s="27" t="s">
        <v>396</v>
      </c>
    </row>
    <row r="152" spans="6:7" x14ac:dyDescent="0.3">
      <c r="F152" s="27" t="s">
        <v>397</v>
      </c>
      <c r="G152" s="27" t="s">
        <v>398</v>
      </c>
    </row>
    <row r="153" spans="6:7" x14ac:dyDescent="0.3">
      <c r="F153" s="27" t="s">
        <v>399</v>
      </c>
      <c r="G153" s="27" t="s">
        <v>400</v>
      </c>
    </row>
    <row r="154" spans="6:7" x14ac:dyDescent="0.3">
      <c r="F154" s="27" t="s">
        <v>401</v>
      </c>
      <c r="G154" s="27" t="s">
        <v>402</v>
      </c>
    </row>
    <row r="155" spans="6:7" x14ac:dyDescent="0.3">
      <c r="F155" s="27" t="s">
        <v>403</v>
      </c>
      <c r="G155" s="27" t="s">
        <v>404</v>
      </c>
    </row>
    <row r="156" spans="6:7" x14ac:dyDescent="0.3">
      <c r="F156" s="27" t="s">
        <v>405</v>
      </c>
      <c r="G156" s="27" t="s">
        <v>406</v>
      </c>
    </row>
    <row r="157" spans="6:7" x14ac:dyDescent="0.3">
      <c r="F157" s="27" t="s">
        <v>407</v>
      </c>
      <c r="G157" s="27" t="s">
        <v>408</v>
      </c>
    </row>
    <row r="158" spans="6:7" x14ac:dyDescent="0.3">
      <c r="F158" s="27" t="s">
        <v>407</v>
      </c>
      <c r="G158" s="27" t="s">
        <v>409</v>
      </c>
    </row>
    <row r="159" spans="6:7" x14ac:dyDescent="0.3">
      <c r="F159" s="27" t="s">
        <v>410</v>
      </c>
      <c r="G159" s="27" t="s">
        <v>411</v>
      </c>
    </row>
    <row r="160" spans="6:7" x14ac:dyDescent="0.3">
      <c r="F160" s="27" t="s">
        <v>412</v>
      </c>
      <c r="G160" s="27" t="s">
        <v>413</v>
      </c>
    </row>
    <row r="161" spans="6:7" x14ac:dyDescent="0.3">
      <c r="F161" s="27" t="s">
        <v>414</v>
      </c>
      <c r="G161" s="27" t="s">
        <v>415</v>
      </c>
    </row>
    <row r="162" spans="6:7" x14ac:dyDescent="0.3">
      <c r="F162" s="27" t="s">
        <v>416</v>
      </c>
      <c r="G162" s="27" t="s">
        <v>417</v>
      </c>
    </row>
    <row r="163" spans="6:7" x14ac:dyDescent="0.3">
      <c r="F163" s="27" t="s">
        <v>416</v>
      </c>
      <c r="G163" s="27" t="s">
        <v>418</v>
      </c>
    </row>
    <row r="164" spans="6:7" x14ac:dyDescent="0.3">
      <c r="F164" s="27" t="s">
        <v>419</v>
      </c>
      <c r="G164" s="27" t="s">
        <v>420</v>
      </c>
    </row>
    <row r="165" spans="6:7" x14ac:dyDescent="0.3">
      <c r="F165" s="27" t="s">
        <v>421</v>
      </c>
      <c r="G165" s="27" t="s">
        <v>422</v>
      </c>
    </row>
    <row r="166" spans="6:7" x14ac:dyDescent="0.3">
      <c r="F166" s="27" t="s">
        <v>423</v>
      </c>
      <c r="G166" s="27" t="s">
        <v>424</v>
      </c>
    </row>
    <row r="167" spans="6:7" x14ac:dyDescent="0.3">
      <c r="F167" s="27" t="s">
        <v>425</v>
      </c>
      <c r="G167" s="27" t="s">
        <v>426</v>
      </c>
    </row>
    <row r="168" spans="6:7" x14ac:dyDescent="0.3">
      <c r="F168" s="27" t="s">
        <v>427</v>
      </c>
      <c r="G168" s="27" t="s">
        <v>428</v>
      </c>
    </row>
    <row r="169" spans="6:7" x14ac:dyDescent="0.3">
      <c r="F169" s="27" t="s">
        <v>429</v>
      </c>
      <c r="G169" s="27" t="s">
        <v>430</v>
      </c>
    </row>
    <row r="170" spans="6:7" x14ac:dyDescent="0.3">
      <c r="F170" s="27" t="s">
        <v>431</v>
      </c>
      <c r="G170" s="27" t="s">
        <v>432</v>
      </c>
    </row>
    <row r="171" spans="6:7" x14ac:dyDescent="0.3">
      <c r="F171" s="27" t="s">
        <v>433</v>
      </c>
      <c r="G171" s="27" t="s">
        <v>434</v>
      </c>
    </row>
    <row r="172" spans="6:7" x14ac:dyDescent="0.3">
      <c r="F172" s="27" t="s">
        <v>435</v>
      </c>
      <c r="G172" s="27" t="s">
        <v>436</v>
      </c>
    </row>
    <row r="173" spans="6:7" x14ac:dyDescent="0.3">
      <c r="F173" s="27" t="s">
        <v>437</v>
      </c>
      <c r="G173" s="27" t="s">
        <v>438</v>
      </c>
    </row>
    <row r="174" spans="6:7" x14ac:dyDescent="0.3">
      <c r="F174" s="27" t="s">
        <v>439</v>
      </c>
      <c r="G174" s="27" t="s">
        <v>440</v>
      </c>
    </row>
    <row r="175" spans="6:7" x14ac:dyDescent="0.3">
      <c r="F175" s="27" t="s">
        <v>441</v>
      </c>
      <c r="G175" s="27" t="s">
        <v>442</v>
      </c>
    </row>
    <row r="176" spans="6:7" x14ac:dyDescent="0.3">
      <c r="F176" s="27" t="s">
        <v>443</v>
      </c>
      <c r="G176" s="27" t="s">
        <v>444</v>
      </c>
    </row>
    <row r="177" spans="6:7" x14ac:dyDescent="0.3">
      <c r="F177" s="27" t="s">
        <v>445</v>
      </c>
      <c r="G177" s="27" t="s">
        <v>446</v>
      </c>
    </row>
    <row r="178" spans="6:7" x14ac:dyDescent="0.3">
      <c r="F178" s="27" t="s">
        <v>447</v>
      </c>
      <c r="G178" s="27" t="s">
        <v>448</v>
      </c>
    </row>
    <row r="179" spans="6:7" x14ac:dyDescent="0.3">
      <c r="F179" s="27" t="s">
        <v>449</v>
      </c>
      <c r="G179" s="27" t="s">
        <v>450</v>
      </c>
    </row>
    <row r="180" spans="6:7" x14ac:dyDescent="0.3">
      <c r="F180" s="27" t="s">
        <v>451</v>
      </c>
      <c r="G180" s="27" t="s">
        <v>452</v>
      </c>
    </row>
    <row r="181" spans="6:7" x14ac:dyDescent="0.3">
      <c r="F181" s="27" t="s">
        <v>453</v>
      </c>
      <c r="G181" s="27" t="s">
        <v>454</v>
      </c>
    </row>
    <row r="182" spans="6:7" x14ac:dyDescent="0.3">
      <c r="F182" s="27" t="s">
        <v>455</v>
      </c>
      <c r="G182" s="27" t="s">
        <v>456</v>
      </c>
    </row>
    <row r="183" spans="6:7" x14ac:dyDescent="0.3">
      <c r="F183" s="27" t="s">
        <v>457</v>
      </c>
      <c r="G183" s="27" t="s">
        <v>458</v>
      </c>
    </row>
    <row r="184" spans="6:7" x14ac:dyDescent="0.3">
      <c r="F184" s="27" t="s">
        <v>459</v>
      </c>
      <c r="G184" s="27" t="s">
        <v>460</v>
      </c>
    </row>
    <row r="185" spans="6:7" x14ac:dyDescent="0.3">
      <c r="F185" s="27" t="s">
        <v>461</v>
      </c>
      <c r="G185" s="27" t="s">
        <v>462</v>
      </c>
    </row>
    <row r="186" spans="6:7" x14ac:dyDescent="0.3">
      <c r="F186" s="27" t="s">
        <v>463</v>
      </c>
      <c r="G186" s="27" t="s">
        <v>464</v>
      </c>
    </row>
    <row r="187" spans="6:7" x14ac:dyDescent="0.3">
      <c r="F187" s="27" t="s">
        <v>465</v>
      </c>
      <c r="G187" s="27" t="s">
        <v>466</v>
      </c>
    </row>
    <row r="188" spans="6:7" x14ac:dyDescent="0.3">
      <c r="F188" s="27" t="s">
        <v>467</v>
      </c>
      <c r="G188" s="27" t="s">
        <v>468</v>
      </c>
    </row>
    <row r="189" spans="6:7" x14ac:dyDescent="0.3">
      <c r="F189" s="27" t="s">
        <v>469</v>
      </c>
      <c r="G189" s="27" t="s">
        <v>470</v>
      </c>
    </row>
    <row r="190" spans="6:7" x14ac:dyDescent="0.3">
      <c r="F190" s="27" t="s">
        <v>471</v>
      </c>
      <c r="G190" s="27" t="s">
        <v>472</v>
      </c>
    </row>
    <row r="191" spans="6:7" x14ac:dyDescent="0.3">
      <c r="F191" s="27" t="s">
        <v>473</v>
      </c>
      <c r="G191" s="27" t="s">
        <v>474</v>
      </c>
    </row>
    <row r="192" spans="6:7" x14ac:dyDescent="0.3">
      <c r="F192" s="27" t="s">
        <v>475</v>
      </c>
      <c r="G192" s="27" t="s">
        <v>476</v>
      </c>
    </row>
    <row r="193" spans="6:7" x14ac:dyDescent="0.3">
      <c r="F193" s="27" t="s">
        <v>477</v>
      </c>
      <c r="G193" s="27" t="s">
        <v>478</v>
      </c>
    </row>
    <row r="194" spans="6:7" x14ac:dyDescent="0.3">
      <c r="F194" s="27" t="s">
        <v>479</v>
      </c>
      <c r="G194" s="27" t="s">
        <v>480</v>
      </c>
    </row>
    <row r="195" spans="6:7" x14ac:dyDescent="0.3">
      <c r="F195" s="27" t="s">
        <v>481</v>
      </c>
      <c r="G195" s="27" t="s">
        <v>482</v>
      </c>
    </row>
    <row r="196" spans="6:7" x14ac:dyDescent="0.3">
      <c r="F196" s="27" t="s">
        <v>483</v>
      </c>
      <c r="G196" s="27" t="s">
        <v>484</v>
      </c>
    </row>
    <row r="197" spans="6:7" x14ac:dyDescent="0.3">
      <c r="F197" s="27" t="s">
        <v>485</v>
      </c>
      <c r="G197" s="27" t="s">
        <v>486</v>
      </c>
    </row>
    <row r="198" spans="6:7" x14ac:dyDescent="0.3">
      <c r="F198" s="27" t="s">
        <v>485</v>
      </c>
      <c r="G198" s="27" t="s">
        <v>487</v>
      </c>
    </row>
    <row r="199" spans="6:7" x14ac:dyDescent="0.3">
      <c r="F199" s="27" t="s">
        <v>488</v>
      </c>
      <c r="G199" s="27" t="s">
        <v>489</v>
      </c>
    </row>
    <row r="200" spans="6:7" x14ac:dyDescent="0.3">
      <c r="F200" s="27" t="s">
        <v>490</v>
      </c>
      <c r="G200" s="27" t="s">
        <v>491</v>
      </c>
    </row>
    <row r="201" spans="6:7" x14ac:dyDescent="0.3">
      <c r="F201" s="27" t="s">
        <v>490</v>
      </c>
      <c r="G201" s="27" t="s">
        <v>492</v>
      </c>
    </row>
    <row r="202" spans="6:7" x14ac:dyDescent="0.3">
      <c r="F202" s="27" t="s">
        <v>493</v>
      </c>
      <c r="G202" s="27" t="s">
        <v>494</v>
      </c>
    </row>
    <row r="203" spans="6:7" x14ac:dyDescent="0.3">
      <c r="F203" s="27" t="s">
        <v>495</v>
      </c>
      <c r="G203" s="27" t="s">
        <v>496</v>
      </c>
    </row>
    <row r="204" spans="6:7" x14ac:dyDescent="0.3">
      <c r="F204" s="27" t="s">
        <v>495</v>
      </c>
      <c r="G204" s="27" t="s">
        <v>497</v>
      </c>
    </row>
    <row r="205" spans="6:7" x14ac:dyDescent="0.3">
      <c r="F205" s="27" t="s">
        <v>498</v>
      </c>
      <c r="G205" s="27" t="s">
        <v>499</v>
      </c>
    </row>
    <row r="206" spans="6:7" x14ac:dyDescent="0.3">
      <c r="F206" s="27" t="s">
        <v>500</v>
      </c>
      <c r="G206" s="27" t="s">
        <v>501</v>
      </c>
    </row>
    <row r="207" spans="6:7" x14ac:dyDescent="0.3">
      <c r="F207" s="27" t="s">
        <v>500</v>
      </c>
      <c r="G207" s="27" t="s">
        <v>502</v>
      </c>
    </row>
    <row r="208" spans="6:7" x14ac:dyDescent="0.3">
      <c r="F208" s="27" t="s">
        <v>503</v>
      </c>
      <c r="G208" s="27" t="s">
        <v>504</v>
      </c>
    </row>
    <row r="209" spans="6:7" x14ac:dyDescent="0.3">
      <c r="F209" s="27" t="s">
        <v>505</v>
      </c>
      <c r="G209" s="27" t="s">
        <v>506</v>
      </c>
    </row>
    <row r="210" spans="6:7" x14ac:dyDescent="0.3">
      <c r="F210" s="27" t="s">
        <v>507</v>
      </c>
      <c r="G210" s="27" t="s">
        <v>508</v>
      </c>
    </row>
    <row r="211" spans="6:7" x14ac:dyDescent="0.3">
      <c r="F211" s="27" t="s">
        <v>509</v>
      </c>
      <c r="G211" s="27" t="s">
        <v>510</v>
      </c>
    </row>
    <row r="212" spans="6:7" x14ac:dyDescent="0.3">
      <c r="F212" s="27" t="s">
        <v>511</v>
      </c>
      <c r="G212" s="27" t="s">
        <v>512</v>
      </c>
    </row>
    <row r="213" spans="6:7" x14ac:dyDescent="0.3">
      <c r="F213" s="27" t="s">
        <v>513</v>
      </c>
      <c r="G213" s="27" t="s">
        <v>514</v>
      </c>
    </row>
    <row r="214" spans="6:7" x14ac:dyDescent="0.3">
      <c r="F214" s="27" t="s">
        <v>515</v>
      </c>
      <c r="G214" s="27" t="s">
        <v>516</v>
      </c>
    </row>
    <row r="215" spans="6:7" x14ac:dyDescent="0.3">
      <c r="F215" s="27" t="s">
        <v>515</v>
      </c>
      <c r="G215" s="27" t="s">
        <v>517</v>
      </c>
    </row>
    <row r="216" spans="6:7" x14ac:dyDescent="0.3">
      <c r="F216" s="27" t="s">
        <v>518</v>
      </c>
      <c r="G216" s="27" t="s">
        <v>519</v>
      </c>
    </row>
    <row r="217" spans="6:7" x14ac:dyDescent="0.3">
      <c r="F217" s="27" t="s">
        <v>520</v>
      </c>
      <c r="G217" s="27" t="s">
        <v>521</v>
      </c>
    </row>
    <row r="218" spans="6:7" x14ac:dyDescent="0.3">
      <c r="F218" s="27" t="s">
        <v>520</v>
      </c>
      <c r="G218" s="27" t="s">
        <v>522</v>
      </c>
    </row>
    <row r="219" spans="6:7" x14ac:dyDescent="0.3">
      <c r="F219" s="27" t="s">
        <v>523</v>
      </c>
      <c r="G219" s="27" t="s">
        <v>524</v>
      </c>
    </row>
    <row r="220" spans="6:7" x14ac:dyDescent="0.3">
      <c r="F220" s="27" t="s">
        <v>523</v>
      </c>
      <c r="G220" s="27" t="s">
        <v>525</v>
      </c>
    </row>
    <row r="221" spans="6:7" x14ac:dyDescent="0.3">
      <c r="F221" s="27" t="s">
        <v>526</v>
      </c>
      <c r="G221" s="27" t="s">
        <v>527</v>
      </c>
    </row>
    <row r="222" spans="6:7" x14ac:dyDescent="0.3">
      <c r="F222" s="27" t="s">
        <v>528</v>
      </c>
      <c r="G222" s="27" t="s">
        <v>529</v>
      </c>
    </row>
    <row r="223" spans="6:7" x14ac:dyDescent="0.3">
      <c r="F223" s="27" t="s">
        <v>530</v>
      </c>
      <c r="G223" s="27" t="s">
        <v>531</v>
      </c>
    </row>
    <row r="224" spans="6:7" x14ac:dyDescent="0.3">
      <c r="F224" s="27" t="s">
        <v>532</v>
      </c>
      <c r="G224" s="27" t="s">
        <v>533</v>
      </c>
    </row>
    <row r="225" spans="6:7" x14ac:dyDescent="0.3">
      <c r="F225" s="27" t="s">
        <v>534</v>
      </c>
      <c r="G225" s="27" t="s">
        <v>535</v>
      </c>
    </row>
    <row r="226" spans="6:7" x14ac:dyDescent="0.3">
      <c r="F226" s="27" t="s">
        <v>536</v>
      </c>
      <c r="G226" s="27" t="s">
        <v>537</v>
      </c>
    </row>
    <row r="227" spans="6:7" x14ac:dyDescent="0.3">
      <c r="F227" s="27" t="s">
        <v>538</v>
      </c>
      <c r="G227" s="27" t="s">
        <v>539</v>
      </c>
    </row>
    <row r="228" spans="6:7" x14ac:dyDescent="0.3">
      <c r="F228" s="27" t="s">
        <v>540</v>
      </c>
      <c r="G228" s="27" t="s">
        <v>541</v>
      </c>
    </row>
    <row r="229" spans="6:7" x14ac:dyDescent="0.3">
      <c r="F229" s="27" t="s">
        <v>542</v>
      </c>
      <c r="G229" s="27" t="s">
        <v>543</v>
      </c>
    </row>
    <row r="230" spans="6:7" x14ac:dyDescent="0.3">
      <c r="F230" s="27" t="s">
        <v>542</v>
      </c>
      <c r="G230" s="27" t="s">
        <v>544</v>
      </c>
    </row>
    <row r="231" spans="6:7" x14ac:dyDescent="0.3">
      <c r="F231" s="27" t="s">
        <v>545</v>
      </c>
      <c r="G231" s="27" t="s">
        <v>546</v>
      </c>
    </row>
    <row r="232" spans="6:7" x14ac:dyDescent="0.3">
      <c r="F232" s="27" t="s">
        <v>547</v>
      </c>
      <c r="G232" s="27" t="s">
        <v>548</v>
      </c>
    </row>
    <row r="233" spans="6:7" x14ac:dyDescent="0.3">
      <c r="F233" s="27" t="s">
        <v>549</v>
      </c>
      <c r="G233" s="27" t="s">
        <v>550</v>
      </c>
    </row>
    <row r="234" spans="6:7" x14ac:dyDescent="0.3">
      <c r="F234" s="27" t="s">
        <v>551</v>
      </c>
      <c r="G234" s="27" t="s">
        <v>552</v>
      </c>
    </row>
    <row r="235" spans="6:7" x14ac:dyDescent="0.3">
      <c r="F235" s="27" t="s">
        <v>553</v>
      </c>
      <c r="G235" s="27" t="s">
        <v>554</v>
      </c>
    </row>
    <row r="236" spans="6:7" x14ac:dyDescent="0.3">
      <c r="F236" s="27" t="s">
        <v>555</v>
      </c>
      <c r="G236" s="27" t="s">
        <v>556</v>
      </c>
    </row>
    <row r="237" spans="6:7" x14ac:dyDescent="0.3">
      <c r="F237" s="27" t="s">
        <v>557</v>
      </c>
      <c r="G237" s="27" t="s">
        <v>558</v>
      </c>
    </row>
    <row r="238" spans="6:7" x14ac:dyDescent="0.3">
      <c r="F238" s="27" t="s">
        <v>559</v>
      </c>
      <c r="G238" s="27" t="s">
        <v>560</v>
      </c>
    </row>
    <row r="239" spans="6:7" x14ac:dyDescent="0.3">
      <c r="F239" s="27" t="s">
        <v>561</v>
      </c>
      <c r="G239" s="27" t="s">
        <v>562</v>
      </c>
    </row>
    <row r="240" spans="6:7" x14ac:dyDescent="0.3">
      <c r="F240" s="27" t="s">
        <v>563</v>
      </c>
      <c r="G240" s="27" t="s">
        <v>564</v>
      </c>
    </row>
    <row r="241" spans="6:7" x14ac:dyDescent="0.3">
      <c r="F241" s="27" t="s">
        <v>565</v>
      </c>
      <c r="G241" s="27" t="s">
        <v>566</v>
      </c>
    </row>
    <row r="242" spans="6:7" x14ac:dyDescent="0.3">
      <c r="F242" s="27" t="s">
        <v>567</v>
      </c>
      <c r="G242" s="27" t="s">
        <v>568</v>
      </c>
    </row>
    <row r="243" spans="6:7" x14ac:dyDescent="0.3">
      <c r="F243" s="27" t="s">
        <v>569</v>
      </c>
      <c r="G243" s="27" t="s">
        <v>570</v>
      </c>
    </row>
    <row r="244" spans="6:7" x14ac:dyDescent="0.3">
      <c r="F244" s="27" t="s">
        <v>571</v>
      </c>
      <c r="G244" s="27" t="s">
        <v>572</v>
      </c>
    </row>
    <row r="245" spans="6:7" x14ac:dyDescent="0.3">
      <c r="F245" s="27" t="s">
        <v>573</v>
      </c>
      <c r="G245" s="27" t="s">
        <v>574</v>
      </c>
    </row>
    <row r="246" spans="6:7" x14ac:dyDescent="0.3">
      <c r="F246" s="27" t="s">
        <v>575</v>
      </c>
      <c r="G246" s="27" t="s">
        <v>576</v>
      </c>
    </row>
    <row r="247" spans="6:7" x14ac:dyDescent="0.3">
      <c r="F247" s="27" t="s">
        <v>577</v>
      </c>
      <c r="G247" s="27" t="s">
        <v>578</v>
      </c>
    </row>
    <row r="248" spans="6:7" x14ac:dyDescent="0.3">
      <c r="F248" s="27" t="s">
        <v>579</v>
      </c>
      <c r="G248" s="27" t="s">
        <v>580</v>
      </c>
    </row>
    <row r="249" spans="6:7" x14ac:dyDescent="0.3">
      <c r="F249" s="27" t="s">
        <v>581</v>
      </c>
      <c r="G249" s="27" t="s">
        <v>582</v>
      </c>
    </row>
    <row r="250" spans="6:7" x14ac:dyDescent="0.3">
      <c r="F250" s="27" t="s">
        <v>583</v>
      </c>
      <c r="G250" s="27" t="s">
        <v>584</v>
      </c>
    </row>
    <row r="251" spans="6:7" x14ac:dyDescent="0.3">
      <c r="F251" s="27" t="s">
        <v>583</v>
      </c>
      <c r="G251" s="27" t="s">
        <v>585</v>
      </c>
    </row>
    <row r="252" spans="6:7" x14ac:dyDescent="0.3">
      <c r="F252" s="27" t="s">
        <v>586</v>
      </c>
      <c r="G252" s="27" t="s">
        <v>587</v>
      </c>
    </row>
    <row r="253" spans="6:7" x14ac:dyDescent="0.3">
      <c r="F253" s="27" t="s">
        <v>588</v>
      </c>
      <c r="G253" s="27" t="s">
        <v>589</v>
      </c>
    </row>
    <row r="254" spans="6:7" x14ac:dyDescent="0.3">
      <c r="F254" s="27" t="s">
        <v>590</v>
      </c>
      <c r="G254" s="27" t="s">
        <v>591</v>
      </c>
    </row>
    <row r="255" spans="6:7" x14ac:dyDescent="0.3">
      <c r="F255" s="27" t="s">
        <v>592</v>
      </c>
      <c r="G255" s="27" t="s">
        <v>593</v>
      </c>
    </row>
    <row r="256" spans="6:7" x14ac:dyDescent="0.3">
      <c r="F256" s="27" t="s">
        <v>592</v>
      </c>
      <c r="G256" s="27" t="s">
        <v>594</v>
      </c>
    </row>
    <row r="257" spans="6:7" x14ac:dyDescent="0.3">
      <c r="F257" s="27" t="s">
        <v>595</v>
      </c>
      <c r="G257" s="27" t="s">
        <v>596</v>
      </c>
    </row>
    <row r="258" spans="6:7" x14ac:dyDescent="0.3">
      <c r="F258" s="27" t="s">
        <v>597</v>
      </c>
      <c r="G258" s="27" t="s">
        <v>598</v>
      </c>
    </row>
    <row r="259" spans="6:7" x14ac:dyDescent="0.3">
      <c r="F259" s="27" t="s">
        <v>597</v>
      </c>
      <c r="G259" s="27" t="s">
        <v>599</v>
      </c>
    </row>
    <row r="260" spans="6:7" x14ac:dyDescent="0.3">
      <c r="F260" s="27" t="s">
        <v>600</v>
      </c>
      <c r="G260" s="27" t="s">
        <v>601</v>
      </c>
    </row>
    <row r="261" spans="6:7" x14ac:dyDescent="0.3">
      <c r="F261" s="27" t="s">
        <v>602</v>
      </c>
      <c r="G261" s="27" t="s">
        <v>603</v>
      </c>
    </row>
    <row r="262" spans="6:7" x14ac:dyDescent="0.3">
      <c r="F262" s="27" t="s">
        <v>604</v>
      </c>
      <c r="G262" s="27" t="s">
        <v>605</v>
      </c>
    </row>
    <row r="263" spans="6:7" x14ac:dyDescent="0.3">
      <c r="F263" s="27" t="s">
        <v>606</v>
      </c>
      <c r="G263" s="27" t="s">
        <v>607</v>
      </c>
    </row>
    <row r="264" spans="6:7" x14ac:dyDescent="0.3">
      <c r="F264" s="27" t="s">
        <v>608</v>
      </c>
      <c r="G264" s="27" t="s">
        <v>609</v>
      </c>
    </row>
    <row r="265" spans="6:7" x14ac:dyDescent="0.3">
      <c r="F265" s="27" t="s">
        <v>610</v>
      </c>
      <c r="G265" s="27" t="s">
        <v>611</v>
      </c>
    </row>
    <row r="266" spans="6:7" x14ac:dyDescent="0.3">
      <c r="F266" s="27" t="s">
        <v>612</v>
      </c>
      <c r="G266" s="27" t="s">
        <v>613</v>
      </c>
    </row>
    <row r="267" spans="6:7" x14ac:dyDescent="0.3">
      <c r="F267" s="27" t="s">
        <v>614</v>
      </c>
      <c r="G267" s="27" t="s">
        <v>615</v>
      </c>
    </row>
    <row r="268" spans="6:7" x14ac:dyDescent="0.3">
      <c r="F268" s="27" t="s">
        <v>616</v>
      </c>
      <c r="G268" s="27" t="s">
        <v>617</v>
      </c>
    </row>
    <row r="269" spans="6:7" x14ac:dyDescent="0.3">
      <c r="F269" s="27" t="s">
        <v>618</v>
      </c>
      <c r="G269" s="27" t="s">
        <v>619</v>
      </c>
    </row>
    <row r="270" spans="6:7" x14ac:dyDescent="0.3">
      <c r="F270" s="27" t="s">
        <v>618</v>
      </c>
      <c r="G270" s="27" t="s">
        <v>620</v>
      </c>
    </row>
    <row r="271" spans="6:7" x14ac:dyDescent="0.3">
      <c r="F271" s="27" t="s">
        <v>621</v>
      </c>
      <c r="G271" s="27" t="s">
        <v>622</v>
      </c>
    </row>
    <row r="272" spans="6:7" x14ac:dyDescent="0.3">
      <c r="F272" s="27" t="s">
        <v>623</v>
      </c>
      <c r="G272" s="27" t="s">
        <v>624</v>
      </c>
    </row>
    <row r="273" spans="6:7" x14ac:dyDescent="0.3">
      <c r="F273" s="27" t="s">
        <v>625</v>
      </c>
      <c r="G273" s="27" t="s">
        <v>626</v>
      </c>
    </row>
    <row r="274" spans="6:7" x14ac:dyDescent="0.3">
      <c r="F274" s="27" t="s">
        <v>625</v>
      </c>
      <c r="G274" s="27" t="s">
        <v>627</v>
      </c>
    </row>
    <row r="275" spans="6:7" x14ac:dyDescent="0.3">
      <c r="F275" s="27" t="s">
        <v>628</v>
      </c>
      <c r="G275" s="27" t="s">
        <v>629</v>
      </c>
    </row>
    <row r="276" spans="6:7" x14ac:dyDescent="0.3">
      <c r="F276" s="27" t="s">
        <v>628</v>
      </c>
      <c r="G276" s="27" t="s">
        <v>630</v>
      </c>
    </row>
    <row r="277" spans="6:7" x14ac:dyDescent="0.3">
      <c r="F277" s="27" t="s">
        <v>631</v>
      </c>
      <c r="G277" s="27" t="s">
        <v>632</v>
      </c>
    </row>
    <row r="278" spans="6:7" x14ac:dyDescent="0.3">
      <c r="F278" s="27" t="s">
        <v>633</v>
      </c>
      <c r="G278" s="27" t="s">
        <v>634</v>
      </c>
    </row>
    <row r="279" spans="6:7" x14ac:dyDescent="0.3">
      <c r="F279" s="27" t="s">
        <v>633</v>
      </c>
      <c r="G279" s="27" t="s">
        <v>635</v>
      </c>
    </row>
    <row r="280" spans="6:7" x14ac:dyDescent="0.3">
      <c r="F280" s="27" t="s">
        <v>636</v>
      </c>
      <c r="G280" s="27" t="s">
        <v>637</v>
      </c>
    </row>
    <row r="281" spans="6:7" x14ac:dyDescent="0.3">
      <c r="F281" s="27" t="s">
        <v>636</v>
      </c>
      <c r="G281" s="27" t="s">
        <v>638</v>
      </c>
    </row>
    <row r="282" spans="6:7" x14ac:dyDescent="0.3">
      <c r="F282" s="27" t="s">
        <v>639</v>
      </c>
      <c r="G282" s="27" t="s">
        <v>640</v>
      </c>
    </row>
    <row r="283" spans="6:7" x14ac:dyDescent="0.3">
      <c r="F283" s="27" t="s">
        <v>641</v>
      </c>
      <c r="G283" s="27" t="s">
        <v>642</v>
      </c>
    </row>
    <row r="284" spans="6:7" x14ac:dyDescent="0.3">
      <c r="F284" s="27" t="s">
        <v>643</v>
      </c>
      <c r="G284" s="27" t="s">
        <v>644</v>
      </c>
    </row>
    <row r="285" spans="6:7" x14ac:dyDescent="0.3">
      <c r="F285" s="27" t="s">
        <v>645</v>
      </c>
      <c r="G285" s="27" t="s">
        <v>646</v>
      </c>
    </row>
    <row r="286" spans="6:7" x14ac:dyDescent="0.3">
      <c r="F286" s="27" t="s">
        <v>645</v>
      </c>
      <c r="G286" s="27" t="s">
        <v>647</v>
      </c>
    </row>
    <row r="287" spans="6:7" x14ac:dyDescent="0.3">
      <c r="F287" s="27" t="s">
        <v>648</v>
      </c>
      <c r="G287" s="27" t="s">
        <v>649</v>
      </c>
    </row>
    <row r="288" spans="6:7" x14ac:dyDescent="0.3">
      <c r="F288" s="27" t="s">
        <v>650</v>
      </c>
      <c r="G288" s="27" t="s">
        <v>651</v>
      </c>
    </row>
    <row r="289" spans="6:7" x14ac:dyDescent="0.3">
      <c r="F289" s="27" t="s">
        <v>650</v>
      </c>
      <c r="G289" s="27" t="s">
        <v>652</v>
      </c>
    </row>
    <row r="290" spans="6:7" x14ac:dyDescent="0.3">
      <c r="F290" s="27" t="s">
        <v>653</v>
      </c>
      <c r="G290" s="27" t="s">
        <v>654</v>
      </c>
    </row>
    <row r="291" spans="6:7" x14ac:dyDescent="0.3">
      <c r="F291" s="27" t="s">
        <v>655</v>
      </c>
      <c r="G291" s="27" t="s">
        <v>656</v>
      </c>
    </row>
    <row r="292" spans="6:7" x14ac:dyDescent="0.3">
      <c r="F292" s="27" t="s">
        <v>657</v>
      </c>
      <c r="G292" s="27" t="s">
        <v>658</v>
      </c>
    </row>
    <row r="293" spans="6:7" x14ac:dyDescent="0.3">
      <c r="F293" s="27" t="s">
        <v>657</v>
      </c>
      <c r="G293" s="27" t="s">
        <v>659</v>
      </c>
    </row>
    <row r="294" spans="6:7" x14ac:dyDescent="0.3">
      <c r="F294" s="27" t="s">
        <v>660</v>
      </c>
      <c r="G294" s="27" t="s">
        <v>661</v>
      </c>
    </row>
    <row r="295" spans="6:7" x14ac:dyDescent="0.3">
      <c r="F295" s="27" t="s">
        <v>660</v>
      </c>
      <c r="G295" s="27" t="s">
        <v>662</v>
      </c>
    </row>
    <row r="296" spans="6:7" x14ac:dyDescent="0.3">
      <c r="F296" s="27" t="s">
        <v>663</v>
      </c>
      <c r="G296" s="27" t="s">
        <v>664</v>
      </c>
    </row>
    <row r="297" spans="6:7" x14ac:dyDescent="0.3">
      <c r="F297" s="27" t="s">
        <v>663</v>
      </c>
      <c r="G297" s="27" t="s">
        <v>665</v>
      </c>
    </row>
    <row r="298" spans="6:7" x14ac:dyDescent="0.3">
      <c r="F298" s="27" t="s">
        <v>666</v>
      </c>
      <c r="G298" s="27" t="s">
        <v>667</v>
      </c>
    </row>
    <row r="299" spans="6:7" x14ac:dyDescent="0.3">
      <c r="F299" s="27" t="s">
        <v>668</v>
      </c>
      <c r="G299" s="27" t="s">
        <v>669</v>
      </c>
    </row>
    <row r="300" spans="6:7" x14ac:dyDescent="0.3">
      <c r="F300" s="27" t="s">
        <v>668</v>
      </c>
      <c r="G300" s="27" t="s">
        <v>670</v>
      </c>
    </row>
    <row r="301" spans="6:7" x14ac:dyDescent="0.3">
      <c r="F301" s="27" t="s">
        <v>671</v>
      </c>
      <c r="G301" s="27" t="s">
        <v>672</v>
      </c>
    </row>
    <row r="302" spans="6:7" x14ac:dyDescent="0.3">
      <c r="F302" s="27" t="s">
        <v>673</v>
      </c>
      <c r="G302" s="27" t="s">
        <v>674</v>
      </c>
    </row>
    <row r="303" spans="6:7" x14ac:dyDescent="0.3">
      <c r="F303" s="27" t="s">
        <v>673</v>
      </c>
      <c r="G303" s="27" t="s">
        <v>675</v>
      </c>
    </row>
    <row r="304" spans="6:7" x14ac:dyDescent="0.3">
      <c r="F304" s="27" t="s">
        <v>676</v>
      </c>
      <c r="G304" s="27" t="s">
        <v>677</v>
      </c>
    </row>
    <row r="305" spans="6:7" x14ac:dyDescent="0.3">
      <c r="F305" s="27" t="s">
        <v>676</v>
      </c>
      <c r="G305" s="27" t="s">
        <v>678</v>
      </c>
    </row>
    <row r="306" spans="6:7" x14ac:dyDescent="0.3">
      <c r="F306" s="27" t="s">
        <v>679</v>
      </c>
      <c r="G306" s="27" t="s">
        <v>680</v>
      </c>
    </row>
    <row r="307" spans="6:7" x14ac:dyDescent="0.3">
      <c r="F307" s="27" t="s">
        <v>681</v>
      </c>
      <c r="G307" s="27" t="s">
        <v>682</v>
      </c>
    </row>
    <row r="308" spans="6:7" x14ac:dyDescent="0.3">
      <c r="F308" s="27" t="s">
        <v>683</v>
      </c>
      <c r="G308" s="27" t="s">
        <v>684</v>
      </c>
    </row>
    <row r="309" spans="6:7" x14ac:dyDescent="0.3">
      <c r="F309" s="27" t="s">
        <v>683</v>
      </c>
      <c r="G309" s="27" t="s">
        <v>685</v>
      </c>
    </row>
    <row r="310" spans="6:7" x14ac:dyDescent="0.3">
      <c r="F310" s="27" t="s">
        <v>686</v>
      </c>
      <c r="G310" s="27" t="s">
        <v>687</v>
      </c>
    </row>
    <row r="311" spans="6:7" x14ac:dyDescent="0.3">
      <c r="F311" s="27" t="s">
        <v>686</v>
      </c>
      <c r="G311" s="27" t="s">
        <v>688</v>
      </c>
    </row>
    <row r="312" spans="6:7" x14ac:dyDescent="0.3">
      <c r="F312" s="27" t="s">
        <v>689</v>
      </c>
      <c r="G312" s="27" t="s">
        <v>690</v>
      </c>
    </row>
    <row r="313" spans="6:7" x14ac:dyDescent="0.3">
      <c r="F313" s="27" t="s">
        <v>689</v>
      </c>
      <c r="G313" s="27" t="s">
        <v>691</v>
      </c>
    </row>
    <row r="314" spans="6:7" x14ac:dyDescent="0.3">
      <c r="F314" s="27" t="s">
        <v>692</v>
      </c>
      <c r="G314" s="27" t="s">
        <v>693</v>
      </c>
    </row>
    <row r="315" spans="6:7" x14ac:dyDescent="0.3">
      <c r="F315" s="27" t="s">
        <v>692</v>
      </c>
      <c r="G315" s="27" t="s">
        <v>694</v>
      </c>
    </row>
    <row r="316" spans="6:7" x14ac:dyDescent="0.3">
      <c r="F316" s="27" t="s">
        <v>695</v>
      </c>
      <c r="G316" s="27" t="s">
        <v>696</v>
      </c>
    </row>
    <row r="317" spans="6:7" x14ac:dyDescent="0.3">
      <c r="F317" s="27" t="s">
        <v>695</v>
      </c>
      <c r="G317" s="27" t="s">
        <v>697</v>
      </c>
    </row>
    <row r="318" spans="6:7" x14ac:dyDescent="0.3">
      <c r="F318" s="27" t="s">
        <v>698</v>
      </c>
      <c r="G318" s="27" t="s">
        <v>699</v>
      </c>
    </row>
    <row r="319" spans="6:7" x14ac:dyDescent="0.3">
      <c r="F319" s="27" t="s">
        <v>700</v>
      </c>
      <c r="G319" s="27" t="s">
        <v>701</v>
      </c>
    </row>
    <row r="320" spans="6:7" x14ac:dyDescent="0.3">
      <c r="F320" s="27" t="s">
        <v>702</v>
      </c>
      <c r="G320" s="27" t="s">
        <v>703</v>
      </c>
    </row>
    <row r="321" spans="6:7" x14ac:dyDescent="0.3">
      <c r="F321" s="27" t="s">
        <v>704</v>
      </c>
      <c r="G321" s="27" t="s">
        <v>705</v>
      </c>
    </row>
    <row r="322" spans="6:7" x14ac:dyDescent="0.3">
      <c r="F322" s="27" t="s">
        <v>704</v>
      </c>
      <c r="G322" s="27" t="s">
        <v>706</v>
      </c>
    </row>
    <row r="323" spans="6:7" x14ac:dyDescent="0.3">
      <c r="F323" s="27" t="s">
        <v>707</v>
      </c>
      <c r="G323" s="27" t="s">
        <v>708</v>
      </c>
    </row>
    <row r="324" spans="6:7" x14ac:dyDescent="0.3">
      <c r="F324" s="27" t="s">
        <v>707</v>
      </c>
      <c r="G324" s="27" t="s">
        <v>709</v>
      </c>
    </row>
    <row r="325" spans="6:7" x14ac:dyDescent="0.3">
      <c r="F325" s="27" t="s">
        <v>710</v>
      </c>
      <c r="G325" s="27" t="s">
        <v>711</v>
      </c>
    </row>
    <row r="326" spans="6:7" x14ac:dyDescent="0.3">
      <c r="F326" s="27" t="s">
        <v>710</v>
      </c>
      <c r="G326" s="27" t="s">
        <v>712</v>
      </c>
    </row>
    <row r="327" spans="6:7" x14ac:dyDescent="0.3">
      <c r="F327" s="27" t="s">
        <v>713</v>
      </c>
      <c r="G327" s="27" t="s">
        <v>714</v>
      </c>
    </row>
    <row r="328" spans="6:7" x14ac:dyDescent="0.3">
      <c r="F328" s="27" t="s">
        <v>715</v>
      </c>
      <c r="G328" s="27" t="s">
        <v>716</v>
      </c>
    </row>
    <row r="329" spans="6:7" x14ac:dyDescent="0.3">
      <c r="F329" s="27" t="s">
        <v>715</v>
      </c>
      <c r="G329" s="27" t="s">
        <v>717</v>
      </c>
    </row>
    <row r="330" spans="6:7" x14ac:dyDescent="0.3">
      <c r="F330" s="27" t="s">
        <v>718</v>
      </c>
      <c r="G330" s="27" t="s">
        <v>719</v>
      </c>
    </row>
    <row r="331" spans="6:7" x14ac:dyDescent="0.3">
      <c r="F331" s="27" t="s">
        <v>720</v>
      </c>
      <c r="G331" s="27" t="s">
        <v>721</v>
      </c>
    </row>
    <row r="332" spans="6:7" x14ac:dyDescent="0.3">
      <c r="F332" s="27" t="s">
        <v>722</v>
      </c>
      <c r="G332" s="27" t="s">
        <v>723</v>
      </c>
    </row>
    <row r="333" spans="6:7" x14ac:dyDescent="0.3">
      <c r="F333" s="27" t="s">
        <v>724</v>
      </c>
      <c r="G333" s="27" t="s">
        <v>725</v>
      </c>
    </row>
  </sheetData>
  <pageMargins left="0.7" right="0.7" top="0.75" bottom="0.75" header="0.3" footer="0.3"/>
  <tableParts count="5">
    <tablePart r:id="rId1"/>
    <tablePart r:id="rId2"/>
    <tablePart r:id="rId3"/>
    <tablePart r:id="rId4"/>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F81D5-F164-4A9E-9B04-0393656023B5}">
  <dimension ref="A1:I206"/>
  <sheetViews>
    <sheetView topLeftCell="A180" workbookViewId="0">
      <selection activeCell="D217" sqref="D217"/>
    </sheetView>
  </sheetViews>
  <sheetFormatPr baseColWidth="10" defaultColWidth="8.7265625" defaultRowHeight="14.5" x14ac:dyDescent="0.35"/>
  <cols>
    <col min="1" max="1" width="28.90625" style="29" bestFit="1" customWidth="1"/>
    <col min="2" max="2" width="33.7265625" style="29" bestFit="1" customWidth="1"/>
    <col min="3" max="3" width="38.1796875" style="29" bestFit="1" customWidth="1"/>
    <col min="4" max="4" width="16.453125" style="29" bestFit="1" customWidth="1"/>
    <col min="5" max="5" width="9.1796875" style="29" bestFit="1" customWidth="1"/>
    <col min="6" max="6" width="7.453125" style="29" bestFit="1" customWidth="1"/>
    <col min="7" max="7" width="8.36328125" style="29" bestFit="1" customWidth="1"/>
    <col min="8" max="8" width="7.90625" style="29" bestFit="1" customWidth="1"/>
    <col min="9" max="9" width="9.36328125" style="29" bestFit="1" customWidth="1"/>
    <col min="10" max="10" width="11.36328125" style="29" customWidth="1"/>
    <col min="11" max="11" width="11" style="29" bestFit="1" customWidth="1"/>
    <col min="12" max="13" width="8.7265625" style="29"/>
    <col min="14" max="14" width="12.7265625" style="29" bestFit="1" customWidth="1"/>
    <col min="15" max="16384" width="8.7265625" style="29"/>
  </cols>
  <sheetData>
    <row r="1" spans="1:9" ht="21" x14ac:dyDescent="0.5">
      <c r="A1" s="31" t="s">
        <v>726</v>
      </c>
      <c r="B1" s="31"/>
    </row>
    <row r="2" spans="1:9" ht="16" x14ac:dyDescent="0.4">
      <c r="A2" s="30" t="s">
        <v>727</v>
      </c>
      <c r="B2" s="30"/>
    </row>
    <row r="4" spans="1:9" x14ac:dyDescent="0.35">
      <c r="A4" s="29" t="s">
        <v>728</v>
      </c>
    </row>
    <row r="5" spans="1:9" x14ac:dyDescent="0.35">
      <c r="A5" s="29" t="s">
        <v>729</v>
      </c>
      <c r="B5" s="29" t="s">
        <v>122</v>
      </c>
      <c r="C5" s="29" t="s">
        <v>730</v>
      </c>
      <c r="D5" s="29" t="s">
        <v>731</v>
      </c>
      <c r="E5" s="29" t="s">
        <v>732</v>
      </c>
      <c r="F5" s="29" t="s">
        <v>733</v>
      </c>
      <c r="G5" s="29" t="s">
        <v>115</v>
      </c>
      <c r="H5" s="29" t="s">
        <v>734</v>
      </c>
      <c r="I5" s="29" t="s">
        <v>735</v>
      </c>
    </row>
    <row r="6" spans="1:9" x14ac:dyDescent="0.35">
      <c r="A6" s="29">
        <f>'1. Identité du requérant'!AC21</f>
        <v>0</v>
      </c>
      <c r="B6" s="29">
        <f>'1. Identité du requérant'!E21</f>
        <v>0</v>
      </c>
      <c r="C6" s="29">
        <f>'1. Identité du requérant'!E29</f>
        <v>0</v>
      </c>
      <c r="D6" s="29">
        <f>'1. Identité du requérant'!AE29</f>
        <v>0</v>
      </c>
      <c r="E6" s="29">
        <f>'1. Identité du requérant'!E35</f>
        <v>0</v>
      </c>
      <c r="F6" s="29">
        <f>'1. Identité du requérant'!AD35</f>
        <v>0</v>
      </c>
      <c r="G6" s="29" t="str" cm="1">
        <f t="array" ref="G6">T_Version[Version]</f>
        <v>2025V1</v>
      </c>
      <c r="H6" s="29" t="str">
        <f>E6&amp;"-"&amp;F6&amp;"|"&amp;B6&amp;"|"&amp;D6&amp;"|BRI"</f>
        <v>0-0|0|0|BRI</v>
      </c>
      <c r="I6" s="29">
        <f>'2. Demande de remboursement'!D170</f>
        <v>0</v>
      </c>
    </row>
    <row r="8" spans="1:9" x14ac:dyDescent="0.35">
      <c r="A8" s="29" t="s">
        <v>736</v>
      </c>
    </row>
    <row r="9" spans="1:9" x14ac:dyDescent="0.35">
      <c r="A9" s="29" t="s">
        <v>734</v>
      </c>
      <c r="B9" s="29" t="s">
        <v>737</v>
      </c>
      <c r="C9" s="29" t="s">
        <v>738</v>
      </c>
      <c r="D9" s="29" t="s">
        <v>63</v>
      </c>
      <c r="E9" s="29" t="s">
        <v>64</v>
      </c>
      <c r="F9" s="29" t="s">
        <v>83</v>
      </c>
      <c r="G9" s="29" t="s">
        <v>739</v>
      </c>
      <c r="H9" s="29" t="s">
        <v>740</v>
      </c>
      <c r="I9" s="29" t="s">
        <v>741</v>
      </c>
    </row>
    <row r="10" spans="1:9" x14ac:dyDescent="0.35">
      <c r="A10" s="29" t="str" cm="1">
        <f t="array" ref="A10">T_Déclaration_BRI_Hdr[Q_Key]</f>
        <v>0-0|0|0|BRI</v>
      </c>
      <c r="B10" s="29" t="s">
        <v>742</v>
      </c>
      <c r="C10" s="29" t="s">
        <v>65</v>
      </c>
      <c r="D10" s="29" t="s">
        <v>71</v>
      </c>
      <c r="E10" s="122" t="s">
        <v>72</v>
      </c>
      <c r="G10" s="32">
        <f>'2. Demande de remboursement'!S29</f>
        <v>0</v>
      </c>
      <c r="H10" s="105">
        <f>'2. Demande de remboursement'!AW29</f>
        <v>25.3</v>
      </c>
      <c r="I10" s="113">
        <f>Table6[[#This Row],[Qty]]*Table6[[#This Row],[Cout_unitaire]]</f>
        <v>0</v>
      </c>
    </row>
    <row r="11" spans="1:9" x14ac:dyDescent="0.35">
      <c r="A11" s="29" t="str" cm="1">
        <f t="array" ref="A11">T_Déclaration_BRI_Hdr[Q_Key]</f>
        <v>0-0|0|0|BRI</v>
      </c>
      <c r="B11" s="29" t="s">
        <v>742</v>
      </c>
      <c r="C11" s="29" t="s">
        <v>65</v>
      </c>
      <c r="D11" s="29" t="s">
        <v>71</v>
      </c>
      <c r="E11" s="122" t="s">
        <v>73</v>
      </c>
      <c r="G11" s="32">
        <f>'2. Demande de remboursement'!S30</f>
        <v>0</v>
      </c>
      <c r="H11" s="105">
        <f>'2. Demande de remboursement'!AW30</f>
        <v>25.3</v>
      </c>
      <c r="I11" s="113">
        <f>Table6[[#This Row],[Qty]]*Table6[[#This Row],[Cout_unitaire]]</f>
        <v>0</v>
      </c>
    </row>
    <row r="12" spans="1:9" x14ac:dyDescent="0.35">
      <c r="A12" s="29" t="str" cm="1">
        <f t="array" ref="A12">T_Déclaration_BRI_Hdr[Q_Key]</f>
        <v>0-0|0|0|BRI</v>
      </c>
      <c r="B12" s="29" t="s">
        <v>742</v>
      </c>
      <c r="C12" s="29" t="s">
        <v>65</v>
      </c>
      <c r="D12" s="29" t="s">
        <v>74</v>
      </c>
      <c r="E12" s="122" t="s">
        <v>72</v>
      </c>
      <c r="G12" s="32">
        <f>'2. Demande de remboursement'!S31</f>
        <v>0</v>
      </c>
      <c r="H12" s="105">
        <f>'2. Demande de remboursement'!AW31</f>
        <v>27.2</v>
      </c>
      <c r="I12" s="113">
        <f>Table6[[#This Row],[Qty]]*Table6[[#This Row],[Cout_unitaire]]</f>
        <v>0</v>
      </c>
    </row>
    <row r="13" spans="1:9" x14ac:dyDescent="0.35">
      <c r="A13" s="29" t="str" cm="1">
        <f t="array" ref="A13">T_Déclaration_BRI_Hdr[Q_Key]</f>
        <v>0-0|0|0|BRI</v>
      </c>
      <c r="B13" s="29" t="s">
        <v>742</v>
      </c>
      <c r="C13" s="29" t="s">
        <v>65</v>
      </c>
      <c r="D13" s="29" t="s">
        <v>74</v>
      </c>
      <c r="E13" s="122" t="s">
        <v>73</v>
      </c>
      <c r="G13" s="32">
        <f>'2. Demande de remboursement'!S32</f>
        <v>0</v>
      </c>
      <c r="H13" s="105">
        <f>'2. Demande de remboursement'!AW32</f>
        <v>27.2</v>
      </c>
      <c r="I13" s="113">
        <f>Table6[[#This Row],[Qty]]*Table6[[#This Row],[Cout_unitaire]]</f>
        <v>0</v>
      </c>
    </row>
    <row r="14" spans="1:9" x14ac:dyDescent="0.35">
      <c r="A14" s="29" t="str" cm="1">
        <f t="array" ref="A14">T_Déclaration_BRI_Hdr[Q_Key]</f>
        <v>0-0|0|0|BRI</v>
      </c>
      <c r="B14" s="29" t="s">
        <v>742</v>
      </c>
      <c r="C14" s="29" t="s">
        <v>65</v>
      </c>
      <c r="D14" s="29" t="s">
        <v>77</v>
      </c>
      <c r="E14" s="122" t="s">
        <v>72</v>
      </c>
      <c r="G14" s="32">
        <f>'2. Demande de remboursement'!S33</f>
        <v>0</v>
      </c>
      <c r="H14" s="105">
        <f>'2. Demande de remboursement'!AW33</f>
        <v>25.3</v>
      </c>
      <c r="I14" s="113">
        <f>Table6[[#This Row],[Qty]]*Table6[[#This Row],[Cout_unitaire]]</f>
        <v>0</v>
      </c>
    </row>
    <row r="15" spans="1:9" x14ac:dyDescent="0.35">
      <c r="A15" s="29" t="str" cm="1">
        <f t="array" ref="A15">T_Déclaration_BRI_Hdr[Q_Key]</f>
        <v>0-0|0|0|BRI</v>
      </c>
      <c r="B15" s="29" t="s">
        <v>742</v>
      </c>
      <c r="C15" s="29" t="s">
        <v>65</v>
      </c>
      <c r="D15" s="29" t="s">
        <v>77</v>
      </c>
      <c r="E15" s="122" t="s">
        <v>73</v>
      </c>
      <c r="G15" s="32">
        <f>'2. Demande de remboursement'!S34</f>
        <v>0</v>
      </c>
      <c r="H15" s="105">
        <f>'2. Demande de remboursement'!AW34</f>
        <v>25.3</v>
      </c>
      <c r="I15" s="113">
        <f>Table6[[#This Row],[Qty]]*Table6[[#This Row],[Cout_unitaire]]</f>
        <v>0</v>
      </c>
    </row>
    <row r="16" spans="1:9" x14ac:dyDescent="0.35">
      <c r="A16" s="29" t="str" cm="1">
        <f t="array" ref="A16">T_Déclaration_BRI_Hdr[Q_Key]</f>
        <v>0-0|0|0|BRI</v>
      </c>
      <c r="B16" s="29" t="s">
        <v>742</v>
      </c>
      <c r="C16" s="29" t="s">
        <v>743</v>
      </c>
      <c r="D16" s="29" t="s">
        <v>71</v>
      </c>
      <c r="E16" s="122" t="str">
        <f t="shared" ref="E16:E33" si="0">E10</f>
        <v>240L et 360L</v>
      </c>
      <c r="G16" s="32">
        <f>'2. Demande de remboursement'!Y29</f>
        <v>0</v>
      </c>
      <c r="H16" s="105">
        <f t="shared" ref="H16:H33" si="1">H10</f>
        <v>25.3</v>
      </c>
      <c r="I16" s="113">
        <f>Table6[[#This Row],[Qty]]*Table6[[#This Row],[Cout_unitaire]]</f>
        <v>0</v>
      </c>
    </row>
    <row r="17" spans="1:9" x14ac:dyDescent="0.35">
      <c r="A17" s="29" t="str" cm="1">
        <f t="array" ref="A17">T_Déclaration_BRI_Hdr[Q_Key]</f>
        <v>0-0|0|0|BRI</v>
      </c>
      <c r="B17" s="29" t="s">
        <v>742</v>
      </c>
      <c r="C17" s="29" t="s">
        <v>743</v>
      </c>
      <c r="D17" s="29" t="s">
        <v>71</v>
      </c>
      <c r="E17" s="122" t="str">
        <f t="shared" si="0"/>
        <v>Autres formats</v>
      </c>
      <c r="G17" s="32">
        <f>'2. Demande de remboursement'!Y30</f>
        <v>0</v>
      </c>
      <c r="H17" s="105">
        <f t="shared" si="1"/>
        <v>25.3</v>
      </c>
      <c r="I17" s="113">
        <f>Table6[[#This Row],[Qty]]*Table6[[#This Row],[Cout_unitaire]]</f>
        <v>0</v>
      </c>
    </row>
    <row r="18" spans="1:9" x14ac:dyDescent="0.35">
      <c r="A18" s="29" t="str" cm="1">
        <f t="array" ref="A18">T_Déclaration_BRI_Hdr[Q_Key]</f>
        <v>0-0|0|0|BRI</v>
      </c>
      <c r="B18" s="29" t="s">
        <v>742</v>
      </c>
      <c r="C18" s="29" t="s">
        <v>743</v>
      </c>
      <c r="D18" s="29" t="s">
        <v>74</v>
      </c>
      <c r="E18" s="122" t="str">
        <f t="shared" si="0"/>
        <v>240L et 360L</v>
      </c>
      <c r="G18" s="32">
        <f>'2. Demande de remboursement'!Y31</f>
        <v>0</v>
      </c>
      <c r="H18" s="105">
        <f t="shared" si="1"/>
        <v>27.2</v>
      </c>
      <c r="I18" s="113">
        <f>Table6[[#This Row],[Qty]]*Table6[[#This Row],[Cout_unitaire]]</f>
        <v>0</v>
      </c>
    </row>
    <row r="19" spans="1:9" x14ac:dyDescent="0.35">
      <c r="A19" s="29" t="str" cm="1">
        <f t="array" ref="A19">T_Déclaration_BRI_Hdr[Q_Key]</f>
        <v>0-0|0|0|BRI</v>
      </c>
      <c r="B19" s="29" t="s">
        <v>742</v>
      </c>
      <c r="C19" s="29" t="s">
        <v>743</v>
      </c>
      <c r="D19" s="29" t="s">
        <v>74</v>
      </c>
      <c r="E19" s="122" t="str">
        <f t="shared" si="0"/>
        <v>Autres formats</v>
      </c>
      <c r="G19" s="32">
        <f>'2. Demande de remboursement'!Y32</f>
        <v>0</v>
      </c>
      <c r="H19" s="105">
        <f t="shared" si="1"/>
        <v>27.2</v>
      </c>
      <c r="I19" s="113">
        <f>Table6[[#This Row],[Qty]]*Table6[[#This Row],[Cout_unitaire]]</f>
        <v>0</v>
      </c>
    </row>
    <row r="20" spans="1:9" x14ac:dyDescent="0.35">
      <c r="A20" s="29" t="str" cm="1">
        <f t="array" ref="A20">T_Déclaration_BRI_Hdr[Q_Key]</f>
        <v>0-0|0|0|BRI</v>
      </c>
      <c r="B20" s="29" t="s">
        <v>742</v>
      </c>
      <c r="C20" s="29" t="s">
        <v>743</v>
      </c>
      <c r="D20" s="29" t="s">
        <v>77</v>
      </c>
      <c r="E20" s="122" t="str">
        <f t="shared" si="0"/>
        <v>240L et 360L</v>
      </c>
      <c r="G20" s="32">
        <f>'2. Demande de remboursement'!Y33</f>
        <v>0</v>
      </c>
      <c r="H20" s="105">
        <f t="shared" si="1"/>
        <v>25.3</v>
      </c>
      <c r="I20" s="113">
        <f>Table6[[#This Row],[Qty]]*Table6[[#This Row],[Cout_unitaire]]</f>
        <v>0</v>
      </c>
    </row>
    <row r="21" spans="1:9" x14ac:dyDescent="0.35">
      <c r="A21" s="29" t="str" cm="1">
        <f t="array" ref="A21">T_Déclaration_BRI_Hdr[Q_Key]</f>
        <v>0-0|0|0|BRI</v>
      </c>
      <c r="B21" s="29" t="s">
        <v>742</v>
      </c>
      <c r="C21" s="29" t="s">
        <v>743</v>
      </c>
      <c r="D21" s="29" t="s">
        <v>77</v>
      </c>
      <c r="E21" s="122" t="str">
        <f t="shared" si="0"/>
        <v>Autres formats</v>
      </c>
      <c r="G21" s="32">
        <f>'2. Demande de remboursement'!Y34</f>
        <v>0</v>
      </c>
      <c r="H21" s="105">
        <f t="shared" si="1"/>
        <v>25.3</v>
      </c>
      <c r="I21" s="113">
        <f>Table6[[#This Row],[Qty]]*Table6[[#This Row],[Cout_unitaire]]</f>
        <v>0</v>
      </c>
    </row>
    <row r="22" spans="1:9" x14ac:dyDescent="0.35">
      <c r="A22" s="29" t="str" cm="1">
        <f t="array" ref="A22">T_Déclaration_BRI_Hdr[Q_Key]</f>
        <v>0-0|0|0|BRI</v>
      </c>
      <c r="B22" s="29" t="s">
        <v>742</v>
      </c>
      <c r="C22" s="29" t="s">
        <v>744</v>
      </c>
      <c r="D22" s="29" t="s">
        <v>71</v>
      </c>
      <c r="E22" s="122" t="str">
        <f t="shared" si="0"/>
        <v>240L et 360L</v>
      </c>
      <c r="G22" s="32">
        <f>'2. Demande de remboursement'!AE29</f>
        <v>0</v>
      </c>
      <c r="H22" s="105">
        <f t="shared" si="1"/>
        <v>25.3</v>
      </c>
      <c r="I22" s="113">
        <f>Table6[[#This Row],[Qty]]*Table6[[#This Row],[Cout_unitaire]]</f>
        <v>0</v>
      </c>
    </row>
    <row r="23" spans="1:9" x14ac:dyDescent="0.35">
      <c r="A23" s="29" t="str" cm="1">
        <f t="array" ref="A23">T_Déclaration_BRI_Hdr[Q_Key]</f>
        <v>0-0|0|0|BRI</v>
      </c>
      <c r="B23" s="29" t="s">
        <v>742</v>
      </c>
      <c r="C23" s="29" t="s">
        <v>744</v>
      </c>
      <c r="D23" s="29" t="s">
        <v>71</v>
      </c>
      <c r="E23" s="122" t="str">
        <f t="shared" si="0"/>
        <v>Autres formats</v>
      </c>
      <c r="G23" s="32">
        <f>'2. Demande de remboursement'!AE30</f>
        <v>0</v>
      </c>
      <c r="H23" s="105">
        <f t="shared" si="1"/>
        <v>25.3</v>
      </c>
      <c r="I23" s="113">
        <f>Table6[[#This Row],[Qty]]*Table6[[#This Row],[Cout_unitaire]]</f>
        <v>0</v>
      </c>
    </row>
    <row r="24" spans="1:9" x14ac:dyDescent="0.35">
      <c r="A24" s="29" t="str" cm="1">
        <f t="array" ref="A24">T_Déclaration_BRI_Hdr[Q_Key]</f>
        <v>0-0|0|0|BRI</v>
      </c>
      <c r="B24" s="29" t="s">
        <v>742</v>
      </c>
      <c r="C24" s="29" t="s">
        <v>744</v>
      </c>
      <c r="D24" s="29" t="s">
        <v>74</v>
      </c>
      <c r="E24" s="122" t="str">
        <f t="shared" si="0"/>
        <v>240L et 360L</v>
      </c>
      <c r="G24" s="32">
        <f>'2. Demande de remboursement'!AE31</f>
        <v>0</v>
      </c>
      <c r="H24" s="105">
        <f t="shared" si="1"/>
        <v>27.2</v>
      </c>
      <c r="I24" s="113">
        <f>Table6[[#This Row],[Qty]]*Table6[[#This Row],[Cout_unitaire]]</f>
        <v>0</v>
      </c>
    </row>
    <row r="25" spans="1:9" x14ac:dyDescent="0.35">
      <c r="A25" s="29" t="str" cm="1">
        <f t="array" ref="A25">T_Déclaration_BRI_Hdr[Q_Key]</f>
        <v>0-0|0|0|BRI</v>
      </c>
      <c r="B25" s="29" t="s">
        <v>742</v>
      </c>
      <c r="C25" s="29" t="s">
        <v>744</v>
      </c>
      <c r="D25" s="29" t="s">
        <v>74</v>
      </c>
      <c r="E25" s="122" t="str">
        <f t="shared" si="0"/>
        <v>Autres formats</v>
      </c>
      <c r="G25" s="32">
        <f>'2. Demande de remboursement'!AE32</f>
        <v>0</v>
      </c>
      <c r="H25" s="105">
        <f t="shared" si="1"/>
        <v>27.2</v>
      </c>
      <c r="I25" s="113">
        <f>Table6[[#This Row],[Qty]]*Table6[[#This Row],[Cout_unitaire]]</f>
        <v>0</v>
      </c>
    </row>
    <row r="26" spans="1:9" x14ac:dyDescent="0.35">
      <c r="A26" s="29" t="str" cm="1">
        <f t="array" ref="A26">T_Déclaration_BRI_Hdr[Q_Key]</f>
        <v>0-0|0|0|BRI</v>
      </c>
      <c r="B26" s="29" t="s">
        <v>742</v>
      </c>
      <c r="C26" s="29" t="s">
        <v>744</v>
      </c>
      <c r="D26" s="29" t="s">
        <v>77</v>
      </c>
      <c r="E26" s="122" t="str">
        <f t="shared" si="0"/>
        <v>240L et 360L</v>
      </c>
      <c r="G26" s="32">
        <f>'2. Demande de remboursement'!AE33</f>
        <v>0</v>
      </c>
      <c r="H26" s="105">
        <f t="shared" si="1"/>
        <v>25.3</v>
      </c>
      <c r="I26" s="113">
        <f>Table6[[#This Row],[Qty]]*Table6[[#This Row],[Cout_unitaire]]</f>
        <v>0</v>
      </c>
    </row>
    <row r="27" spans="1:9" x14ac:dyDescent="0.35">
      <c r="A27" s="29" t="str" cm="1">
        <f t="array" ref="A27">T_Déclaration_BRI_Hdr[Q_Key]</f>
        <v>0-0|0|0|BRI</v>
      </c>
      <c r="B27" s="29" t="s">
        <v>742</v>
      </c>
      <c r="C27" s="29" t="s">
        <v>744</v>
      </c>
      <c r="D27" s="29" t="s">
        <v>77</v>
      </c>
      <c r="E27" s="122" t="str">
        <f t="shared" si="0"/>
        <v>Autres formats</v>
      </c>
      <c r="G27" s="32">
        <f>'2. Demande de remboursement'!AE34</f>
        <v>0</v>
      </c>
      <c r="H27" s="105">
        <f t="shared" si="1"/>
        <v>25.3</v>
      </c>
      <c r="I27" s="113">
        <f>Table6[[#This Row],[Qty]]*Table6[[#This Row],[Cout_unitaire]]</f>
        <v>0</v>
      </c>
    </row>
    <row r="28" spans="1:9" x14ac:dyDescent="0.35">
      <c r="A28" s="29" t="str" cm="1">
        <f t="array" ref="A28">T_Déclaration_BRI_Hdr[Q_Key]</f>
        <v>0-0|0|0|BRI</v>
      </c>
      <c r="B28" s="29" t="s">
        <v>742</v>
      </c>
      <c r="C28" s="29" t="s">
        <v>745</v>
      </c>
      <c r="D28" s="29" t="s">
        <v>71</v>
      </c>
      <c r="E28" s="122" t="str">
        <f t="shared" si="0"/>
        <v>240L et 360L</v>
      </c>
      <c r="G28" s="32">
        <f>'2. Demande de remboursement'!AK29</f>
        <v>0</v>
      </c>
      <c r="H28" s="105">
        <f t="shared" si="1"/>
        <v>25.3</v>
      </c>
      <c r="I28" s="113">
        <f>Table6[[#This Row],[Qty]]*Table6[[#This Row],[Cout_unitaire]]</f>
        <v>0</v>
      </c>
    </row>
    <row r="29" spans="1:9" x14ac:dyDescent="0.35">
      <c r="A29" s="29" t="str" cm="1">
        <f t="array" ref="A29">T_Déclaration_BRI_Hdr[Q_Key]</f>
        <v>0-0|0|0|BRI</v>
      </c>
      <c r="B29" s="29" t="s">
        <v>742</v>
      </c>
      <c r="C29" s="29" t="s">
        <v>745</v>
      </c>
      <c r="D29" s="29" t="s">
        <v>71</v>
      </c>
      <c r="E29" s="122" t="str">
        <f t="shared" si="0"/>
        <v>Autres formats</v>
      </c>
      <c r="G29" s="32">
        <f>'2. Demande de remboursement'!AK30</f>
        <v>0</v>
      </c>
      <c r="H29" s="105">
        <f t="shared" si="1"/>
        <v>25.3</v>
      </c>
      <c r="I29" s="113">
        <f>Table6[[#This Row],[Qty]]*Table6[[#This Row],[Cout_unitaire]]</f>
        <v>0</v>
      </c>
    </row>
    <row r="30" spans="1:9" x14ac:dyDescent="0.35">
      <c r="A30" s="29" t="str" cm="1">
        <f t="array" ref="A30">T_Déclaration_BRI_Hdr[Q_Key]</f>
        <v>0-0|0|0|BRI</v>
      </c>
      <c r="B30" s="29" t="s">
        <v>742</v>
      </c>
      <c r="C30" s="29" t="s">
        <v>745</v>
      </c>
      <c r="D30" s="29" t="s">
        <v>74</v>
      </c>
      <c r="E30" s="122" t="str">
        <f t="shared" si="0"/>
        <v>240L et 360L</v>
      </c>
      <c r="G30" s="32">
        <f>'2. Demande de remboursement'!AK31</f>
        <v>0</v>
      </c>
      <c r="H30" s="105">
        <f t="shared" si="1"/>
        <v>27.2</v>
      </c>
      <c r="I30" s="113">
        <f>Table6[[#This Row],[Qty]]*Table6[[#This Row],[Cout_unitaire]]</f>
        <v>0</v>
      </c>
    </row>
    <row r="31" spans="1:9" x14ac:dyDescent="0.35">
      <c r="A31" s="29" t="str" cm="1">
        <f t="array" ref="A31">T_Déclaration_BRI_Hdr[Q_Key]</f>
        <v>0-0|0|0|BRI</v>
      </c>
      <c r="B31" s="29" t="s">
        <v>742</v>
      </c>
      <c r="C31" s="29" t="s">
        <v>745</v>
      </c>
      <c r="D31" s="29" t="s">
        <v>74</v>
      </c>
      <c r="E31" s="122" t="str">
        <f t="shared" si="0"/>
        <v>Autres formats</v>
      </c>
      <c r="G31" s="32">
        <f>'2. Demande de remboursement'!AK32</f>
        <v>0</v>
      </c>
      <c r="H31" s="105">
        <f t="shared" si="1"/>
        <v>27.2</v>
      </c>
      <c r="I31" s="113">
        <f>Table6[[#This Row],[Qty]]*Table6[[#This Row],[Cout_unitaire]]</f>
        <v>0</v>
      </c>
    </row>
    <row r="32" spans="1:9" x14ac:dyDescent="0.35">
      <c r="A32" s="29" t="str" cm="1">
        <f t="array" ref="A32">T_Déclaration_BRI_Hdr[Q_Key]</f>
        <v>0-0|0|0|BRI</v>
      </c>
      <c r="B32" s="29" t="s">
        <v>742</v>
      </c>
      <c r="C32" s="29" t="s">
        <v>745</v>
      </c>
      <c r="D32" s="29" t="s">
        <v>77</v>
      </c>
      <c r="E32" s="122" t="str">
        <f t="shared" si="0"/>
        <v>240L et 360L</v>
      </c>
      <c r="G32" s="32">
        <f>'2. Demande de remboursement'!AK33</f>
        <v>0</v>
      </c>
      <c r="H32" s="105">
        <f t="shared" si="1"/>
        <v>25.3</v>
      </c>
      <c r="I32" s="113">
        <f>Table6[[#This Row],[Qty]]*Table6[[#This Row],[Cout_unitaire]]</f>
        <v>0</v>
      </c>
    </row>
    <row r="33" spans="1:9" x14ac:dyDescent="0.35">
      <c r="A33" s="29" t="str" cm="1">
        <f t="array" ref="A33">T_Déclaration_BRI_Hdr[Q_Key]</f>
        <v>0-0|0|0|BRI</v>
      </c>
      <c r="B33" s="29" t="s">
        <v>742</v>
      </c>
      <c r="C33" s="29" t="s">
        <v>745</v>
      </c>
      <c r="D33" s="29" t="s">
        <v>77</v>
      </c>
      <c r="E33" s="122" t="str">
        <f t="shared" si="0"/>
        <v>Autres formats</v>
      </c>
      <c r="G33" s="32">
        <f>'2. Demande de remboursement'!AK34</f>
        <v>0</v>
      </c>
      <c r="H33" s="105">
        <f t="shared" si="1"/>
        <v>25.3</v>
      </c>
      <c r="I33" s="113">
        <f>Table6[[#This Row],[Qty]]*Table6[[#This Row],[Cout_unitaire]]</f>
        <v>0</v>
      </c>
    </row>
    <row r="34" spans="1:9" x14ac:dyDescent="0.35">
      <c r="A34" s="29" t="str" cm="1">
        <f t="array" ref="A34">T_Déclaration_BRI_Hdr[Q_Key]</f>
        <v>0-0|0|0|BRI</v>
      </c>
      <c r="B34" s="29" t="s">
        <v>80</v>
      </c>
      <c r="C34" s="29" t="s">
        <v>65</v>
      </c>
      <c r="D34" s="29" t="s">
        <v>85</v>
      </c>
      <c r="E34" s="122" t="s">
        <v>72</v>
      </c>
      <c r="G34" s="32">
        <f>'2. Demande de remboursement'!S49</f>
        <v>0</v>
      </c>
      <c r="H34" s="105">
        <f>'2. Demande de remboursement'!AW49</f>
        <v>5.0999999999999996</v>
      </c>
      <c r="I34" s="113">
        <f>Table6[[#This Row],[Qty]]*Table6[[#This Row],[Cout_unitaire]]</f>
        <v>0</v>
      </c>
    </row>
    <row r="35" spans="1:9" x14ac:dyDescent="0.35">
      <c r="A35" s="29" t="str" cm="1">
        <f t="array" ref="A35">T_Déclaration_BRI_Hdr[Q_Key]</f>
        <v>0-0|0|0|BRI</v>
      </c>
      <c r="B35" s="29" t="s">
        <v>80</v>
      </c>
      <c r="C35" s="29" t="s">
        <v>65</v>
      </c>
      <c r="D35" s="29" t="s">
        <v>85</v>
      </c>
      <c r="E35" s="122" t="s">
        <v>73</v>
      </c>
      <c r="G35" s="32">
        <f>'2. Demande de remboursement'!S50</f>
        <v>0</v>
      </c>
      <c r="H35" s="105">
        <f>'2. Demande de remboursement'!AW50</f>
        <v>5.0999999999999996</v>
      </c>
      <c r="I35" s="113">
        <f>Table6[[#This Row],[Qty]]*Table6[[#This Row],[Cout_unitaire]]</f>
        <v>0</v>
      </c>
    </row>
    <row r="36" spans="1:9" x14ac:dyDescent="0.35">
      <c r="A36" s="29" t="str" cm="1">
        <f t="array" ref="A36">T_Déclaration_BRI_Hdr[Q_Key]</f>
        <v>0-0|0|0|BRI</v>
      </c>
      <c r="B36" s="29" t="s">
        <v>80</v>
      </c>
      <c r="C36" s="29" t="s">
        <v>743</v>
      </c>
      <c r="D36" s="29" t="s">
        <v>85</v>
      </c>
      <c r="E36" s="122" t="str">
        <f t="shared" ref="E36:E41" si="2">E34</f>
        <v>240L et 360L</v>
      </c>
      <c r="G36" s="32">
        <f>'2. Demande de remboursement'!Y49</f>
        <v>0</v>
      </c>
      <c r="H36" s="105">
        <f t="shared" ref="H36:H41" si="3">H34</f>
        <v>5.0999999999999996</v>
      </c>
      <c r="I36" s="113">
        <f>Table6[[#This Row],[Qty]]*Table6[[#This Row],[Cout_unitaire]]</f>
        <v>0</v>
      </c>
    </row>
    <row r="37" spans="1:9" x14ac:dyDescent="0.35">
      <c r="A37" s="29" t="str" cm="1">
        <f t="array" ref="A37">T_Déclaration_BRI_Hdr[Q_Key]</f>
        <v>0-0|0|0|BRI</v>
      </c>
      <c r="B37" s="29" t="s">
        <v>80</v>
      </c>
      <c r="C37" s="29" t="s">
        <v>743</v>
      </c>
      <c r="D37" s="29" t="s">
        <v>85</v>
      </c>
      <c r="E37" s="122" t="str">
        <f t="shared" si="2"/>
        <v>Autres formats</v>
      </c>
      <c r="G37" s="32">
        <f>'2. Demande de remboursement'!Y50</f>
        <v>0</v>
      </c>
      <c r="H37" s="105">
        <f t="shared" si="3"/>
        <v>5.0999999999999996</v>
      </c>
      <c r="I37" s="113">
        <f>Table6[[#This Row],[Qty]]*Table6[[#This Row],[Cout_unitaire]]</f>
        <v>0</v>
      </c>
    </row>
    <row r="38" spans="1:9" x14ac:dyDescent="0.35">
      <c r="A38" s="29" t="str" cm="1">
        <f t="array" ref="A38">T_Déclaration_BRI_Hdr[Q_Key]</f>
        <v>0-0|0|0|BRI</v>
      </c>
      <c r="B38" s="29" t="s">
        <v>80</v>
      </c>
      <c r="C38" s="29" t="s">
        <v>744</v>
      </c>
      <c r="D38" s="29" t="s">
        <v>85</v>
      </c>
      <c r="E38" s="122" t="str">
        <f t="shared" si="2"/>
        <v>240L et 360L</v>
      </c>
      <c r="G38" s="32">
        <f>'2. Demande de remboursement'!AE49</f>
        <v>0</v>
      </c>
      <c r="H38" s="105">
        <f t="shared" si="3"/>
        <v>5.0999999999999996</v>
      </c>
      <c r="I38" s="113">
        <f>Table6[[#This Row],[Qty]]*Table6[[#This Row],[Cout_unitaire]]</f>
        <v>0</v>
      </c>
    </row>
    <row r="39" spans="1:9" x14ac:dyDescent="0.35">
      <c r="A39" s="29" t="str" cm="1">
        <f t="array" ref="A39">T_Déclaration_BRI_Hdr[Q_Key]</f>
        <v>0-0|0|0|BRI</v>
      </c>
      <c r="B39" s="29" t="s">
        <v>80</v>
      </c>
      <c r="C39" s="29" t="s">
        <v>744</v>
      </c>
      <c r="D39" s="29" t="s">
        <v>85</v>
      </c>
      <c r="E39" s="122" t="str">
        <f t="shared" si="2"/>
        <v>Autres formats</v>
      </c>
      <c r="G39" s="32">
        <f>'2. Demande de remboursement'!AE50</f>
        <v>0</v>
      </c>
      <c r="H39" s="105">
        <f t="shared" si="3"/>
        <v>5.0999999999999996</v>
      </c>
      <c r="I39" s="113">
        <f>Table6[[#This Row],[Qty]]*Table6[[#This Row],[Cout_unitaire]]</f>
        <v>0</v>
      </c>
    </row>
    <row r="40" spans="1:9" x14ac:dyDescent="0.35">
      <c r="A40" s="29" t="str" cm="1">
        <f t="array" ref="A40">T_Déclaration_BRI_Hdr[Q_Key]</f>
        <v>0-0|0|0|BRI</v>
      </c>
      <c r="B40" s="29" t="s">
        <v>80</v>
      </c>
      <c r="C40" s="29" t="s">
        <v>745</v>
      </c>
      <c r="D40" s="29" t="s">
        <v>85</v>
      </c>
      <c r="E40" s="122" t="str">
        <f t="shared" si="2"/>
        <v>240L et 360L</v>
      </c>
      <c r="G40" s="32">
        <f>'2. Demande de remboursement'!AK49</f>
        <v>0</v>
      </c>
      <c r="H40" s="105">
        <f t="shared" si="3"/>
        <v>5.0999999999999996</v>
      </c>
      <c r="I40" s="113">
        <f>Table6[[#This Row],[Qty]]*Table6[[#This Row],[Cout_unitaire]]</f>
        <v>0</v>
      </c>
    </row>
    <row r="41" spans="1:9" x14ac:dyDescent="0.35">
      <c r="A41" s="29" t="str" cm="1">
        <f t="array" ref="A41">T_Déclaration_BRI_Hdr[Q_Key]</f>
        <v>0-0|0|0|BRI</v>
      </c>
      <c r="B41" s="29" t="s">
        <v>80</v>
      </c>
      <c r="C41" s="29" t="s">
        <v>745</v>
      </c>
      <c r="D41" s="29" t="s">
        <v>85</v>
      </c>
      <c r="E41" s="122" t="str">
        <f t="shared" si="2"/>
        <v>Autres formats</v>
      </c>
      <c r="G41" s="32">
        <f>'2. Demande de remboursement'!AK50</f>
        <v>0</v>
      </c>
      <c r="H41" s="105">
        <f t="shared" si="3"/>
        <v>5.0999999999999996</v>
      </c>
      <c r="I41" s="113">
        <f>Table6[[#This Row],[Qty]]*Table6[[#This Row],[Cout_unitaire]]</f>
        <v>0</v>
      </c>
    </row>
    <row r="42" spans="1:9" x14ac:dyDescent="0.35">
      <c r="A42" s="29" t="str" cm="1">
        <f t="array" ref="A42">T_Déclaration_BRI_Hdr[Q_Key]</f>
        <v>0-0|0|0|BRI</v>
      </c>
      <c r="B42" s="29" t="s">
        <v>746</v>
      </c>
      <c r="C42" s="29" t="s">
        <v>747</v>
      </c>
      <c r="D42" s="29" t="s">
        <v>71</v>
      </c>
      <c r="E42" s="122" t="s">
        <v>94</v>
      </c>
      <c r="G42" s="32">
        <f>'2. Demande de remboursement'!W65</f>
        <v>0</v>
      </c>
      <c r="H42" s="105">
        <f>'2. Demande de remboursement'!AW65</f>
        <v>82.9</v>
      </c>
      <c r="I42" s="113">
        <f>Table6[[#This Row],[Qty]]*Table6[[#This Row],[Cout_unitaire]]</f>
        <v>0</v>
      </c>
    </row>
    <row r="43" spans="1:9" x14ac:dyDescent="0.35">
      <c r="A43" s="29" t="str" cm="1">
        <f t="array" ref="A43">T_Déclaration_BRI_Hdr[Q_Key]</f>
        <v>0-0|0|0|BRI</v>
      </c>
      <c r="B43" s="29" t="s">
        <v>746</v>
      </c>
      <c r="C43" s="29" t="s">
        <v>747</v>
      </c>
      <c r="D43" s="29" t="s">
        <v>71</v>
      </c>
      <c r="E43" s="122" t="s">
        <v>95</v>
      </c>
      <c r="G43" s="32">
        <f>'2. Demande de remboursement'!W66</f>
        <v>0</v>
      </c>
      <c r="H43" s="105">
        <f>'2. Demande de remboursement'!AW66</f>
        <v>82.9</v>
      </c>
      <c r="I43" s="113">
        <f>Table6[[#This Row],[Qty]]*Table6[[#This Row],[Cout_unitaire]]</f>
        <v>0</v>
      </c>
    </row>
    <row r="44" spans="1:9" x14ac:dyDescent="0.35">
      <c r="A44" s="29" t="str" cm="1">
        <f t="array" ref="A44">T_Déclaration_BRI_Hdr[Q_Key]</f>
        <v>0-0|0|0|BRI</v>
      </c>
      <c r="B44" s="29" t="s">
        <v>746</v>
      </c>
      <c r="C44" s="29" t="s">
        <v>747</v>
      </c>
      <c r="D44" s="29" t="s">
        <v>71</v>
      </c>
      <c r="E44" s="122">
        <f>'2. Demande de remboursement'!K67</f>
        <v>0</v>
      </c>
      <c r="G44" s="32">
        <f>'2. Demande de remboursement'!W67</f>
        <v>0</v>
      </c>
      <c r="H44" s="105">
        <f>'2. Demande de remboursement'!AW67</f>
        <v>0</v>
      </c>
      <c r="I44" s="113">
        <f>Table6[[#This Row],[Qty]]*Table6[[#This Row],[Cout_unitaire]]</f>
        <v>0</v>
      </c>
    </row>
    <row r="45" spans="1:9" x14ac:dyDescent="0.35">
      <c r="A45" s="29" t="str" cm="1">
        <f t="array" ref="A45">T_Déclaration_BRI_Hdr[Q_Key]</f>
        <v>0-0|0|0|BRI</v>
      </c>
      <c r="B45" s="29" t="s">
        <v>746</v>
      </c>
      <c r="C45" s="29" t="s">
        <v>747</v>
      </c>
      <c r="D45" s="29" t="s">
        <v>71</v>
      </c>
      <c r="E45" s="122">
        <f>'2. Demande de remboursement'!K68</f>
        <v>0</v>
      </c>
      <c r="G45" s="32">
        <f>'2. Demande de remboursement'!W68</f>
        <v>0</v>
      </c>
      <c r="H45" s="105">
        <f>'2. Demande de remboursement'!AW68</f>
        <v>0</v>
      </c>
      <c r="I45" s="113">
        <f>Table6[[#This Row],[Qty]]*Table6[[#This Row],[Cout_unitaire]]</f>
        <v>0</v>
      </c>
    </row>
    <row r="46" spans="1:9" x14ac:dyDescent="0.35">
      <c r="A46" s="29" t="str" cm="1">
        <f t="array" ref="A46">T_Déclaration_BRI_Hdr[Q_Key]</f>
        <v>0-0|0|0|BRI</v>
      </c>
      <c r="B46" s="29" t="s">
        <v>746</v>
      </c>
      <c r="C46" s="29" t="s">
        <v>747</v>
      </c>
      <c r="D46" s="29" t="s">
        <v>71</v>
      </c>
      <c r="E46" s="122">
        <f>'2. Demande de remboursement'!K69</f>
        <v>0</v>
      </c>
      <c r="G46" s="32">
        <f>'2. Demande de remboursement'!W69</f>
        <v>0</v>
      </c>
      <c r="H46" s="105">
        <f>'2. Demande de remboursement'!AW69</f>
        <v>0</v>
      </c>
      <c r="I46" s="113">
        <f>Table6[[#This Row],[Qty]]*Table6[[#This Row],[Cout_unitaire]]</f>
        <v>0</v>
      </c>
    </row>
    <row r="47" spans="1:9" x14ac:dyDescent="0.35">
      <c r="A47" s="29" t="str" cm="1">
        <f t="array" ref="A47">T_Déclaration_BRI_Hdr[Q_Key]</f>
        <v>0-0|0|0|BRI</v>
      </c>
      <c r="B47" s="29" t="s">
        <v>746</v>
      </c>
      <c r="C47" s="29" t="s">
        <v>747</v>
      </c>
      <c r="D47" s="29" t="s">
        <v>74</v>
      </c>
      <c r="E47" s="122" t="s">
        <v>94</v>
      </c>
      <c r="G47" s="32">
        <f>'2. Demande de remboursement'!W70</f>
        <v>0</v>
      </c>
      <c r="H47" s="105">
        <f>'2. Demande de remboursement'!AW70</f>
        <v>82.9</v>
      </c>
      <c r="I47" s="113">
        <f>Table6[[#This Row],[Qty]]*Table6[[#This Row],[Cout_unitaire]]</f>
        <v>0</v>
      </c>
    </row>
    <row r="48" spans="1:9" x14ac:dyDescent="0.35">
      <c r="A48" s="29" t="str" cm="1">
        <f t="array" ref="A48">T_Déclaration_BRI_Hdr[Q_Key]</f>
        <v>0-0|0|0|BRI</v>
      </c>
      <c r="B48" s="29" t="s">
        <v>746</v>
      </c>
      <c r="C48" s="29" t="s">
        <v>747</v>
      </c>
      <c r="D48" s="29" t="s">
        <v>74</v>
      </c>
      <c r="E48" s="122" t="s">
        <v>95</v>
      </c>
      <c r="G48" s="32">
        <f>'2. Demande de remboursement'!W71</f>
        <v>0</v>
      </c>
      <c r="H48" s="105">
        <f>'2. Demande de remboursement'!AW71</f>
        <v>82.9</v>
      </c>
      <c r="I48" s="113">
        <f>Table6[[#This Row],[Qty]]*Table6[[#This Row],[Cout_unitaire]]</f>
        <v>0</v>
      </c>
    </row>
    <row r="49" spans="1:9" x14ac:dyDescent="0.35">
      <c r="A49" s="29" t="str" cm="1">
        <f t="array" ref="A49">T_Déclaration_BRI_Hdr[Q_Key]</f>
        <v>0-0|0|0|BRI</v>
      </c>
      <c r="B49" s="29" t="s">
        <v>746</v>
      </c>
      <c r="C49" s="29" t="s">
        <v>747</v>
      </c>
      <c r="D49" s="29" t="s">
        <v>74</v>
      </c>
      <c r="E49" s="122">
        <f>'2. Demande de remboursement'!K72</f>
        <v>0</v>
      </c>
      <c r="G49" s="32">
        <f>'2. Demande de remboursement'!W72</f>
        <v>0</v>
      </c>
      <c r="H49" s="105">
        <f>'2. Demande de remboursement'!AW72</f>
        <v>0</v>
      </c>
      <c r="I49" s="113">
        <f>Table6[[#This Row],[Qty]]*Table6[[#This Row],[Cout_unitaire]]</f>
        <v>0</v>
      </c>
    </row>
    <row r="50" spans="1:9" x14ac:dyDescent="0.35">
      <c r="A50" s="29" t="str" cm="1">
        <f t="array" ref="A50">T_Déclaration_BRI_Hdr[Q_Key]</f>
        <v>0-0|0|0|BRI</v>
      </c>
      <c r="B50" s="29" t="s">
        <v>746</v>
      </c>
      <c r="C50" s="29" t="s">
        <v>747</v>
      </c>
      <c r="D50" s="29" t="s">
        <v>74</v>
      </c>
      <c r="E50" s="122">
        <f>'2. Demande de remboursement'!K73</f>
        <v>0</v>
      </c>
      <c r="G50" s="32">
        <f>'2. Demande de remboursement'!W73</f>
        <v>0</v>
      </c>
      <c r="H50" s="105">
        <f>'2. Demande de remboursement'!AW73</f>
        <v>0</v>
      </c>
      <c r="I50" s="113">
        <f>Table6[[#This Row],[Qty]]*Table6[[#This Row],[Cout_unitaire]]</f>
        <v>0</v>
      </c>
    </row>
    <row r="51" spans="1:9" x14ac:dyDescent="0.35">
      <c r="A51" s="29" t="str" cm="1">
        <f t="array" ref="A51">T_Déclaration_BRI_Hdr[Q_Key]</f>
        <v>0-0|0|0|BRI</v>
      </c>
      <c r="B51" s="29" t="s">
        <v>746</v>
      </c>
      <c r="C51" s="29" t="s">
        <v>747</v>
      </c>
      <c r="D51" s="29" t="s">
        <v>74</v>
      </c>
      <c r="E51" s="122">
        <f>'2. Demande de remboursement'!K74</f>
        <v>0</v>
      </c>
      <c r="G51" s="32">
        <f>'2. Demande de remboursement'!W74</f>
        <v>0</v>
      </c>
      <c r="H51" s="105">
        <f>'2. Demande de remboursement'!AW74</f>
        <v>0</v>
      </c>
      <c r="I51" s="113">
        <f>Table6[[#This Row],[Qty]]*Table6[[#This Row],[Cout_unitaire]]</f>
        <v>0</v>
      </c>
    </row>
    <row r="52" spans="1:9" x14ac:dyDescent="0.35">
      <c r="A52" s="29" t="str" cm="1">
        <f t="array" ref="A52">T_Déclaration_BRI_Hdr[Q_Key]</f>
        <v>0-0|0|0|BRI</v>
      </c>
      <c r="B52" s="29" t="s">
        <v>746</v>
      </c>
      <c r="C52" s="29" t="s">
        <v>747</v>
      </c>
      <c r="D52" s="29" t="s">
        <v>77</v>
      </c>
      <c r="E52" s="122" t="s">
        <v>94</v>
      </c>
      <c r="F52" s="29" t="s">
        <v>97</v>
      </c>
      <c r="G52" s="32">
        <f>'2. Demande de remboursement'!W75</f>
        <v>0</v>
      </c>
      <c r="H52" s="105">
        <f>'2. Demande de remboursement'!AW75</f>
        <v>19.95</v>
      </c>
      <c r="I52" s="113">
        <f>Table6[[#This Row],[Qty]]*Table6[[#This Row],[Cout_unitaire]]</f>
        <v>0</v>
      </c>
    </row>
    <row r="53" spans="1:9" x14ac:dyDescent="0.35">
      <c r="A53" s="29" t="str" cm="1">
        <f t="array" ref="A53">T_Déclaration_BRI_Hdr[Q_Key]</f>
        <v>0-0|0|0|BRI</v>
      </c>
      <c r="B53" s="29" t="s">
        <v>746</v>
      </c>
      <c r="C53" s="29" t="s">
        <v>747</v>
      </c>
      <c r="D53" s="29" t="s">
        <v>77</v>
      </c>
      <c r="E53" s="122" t="s">
        <v>94</v>
      </c>
      <c r="F53" s="29" t="s">
        <v>98</v>
      </c>
      <c r="G53" s="32">
        <f>'2. Demande de remboursement'!W76</f>
        <v>0</v>
      </c>
      <c r="H53" s="105">
        <f>'2. Demande de remboursement'!AW76</f>
        <v>2.7</v>
      </c>
      <c r="I53" s="113">
        <f>Table6[[#This Row],[Qty]]*Table6[[#This Row],[Cout_unitaire]]</f>
        <v>0</v>
      </c>
    </row>
    <row r="54" spans="1:9" x14ac:dyDescent="0.35">
      <c r="A54" s="29" t="str" cm="1">
        <f t="array" ref="A54">T_Déclaration_BRI_Hdr[Q_Key]</f>
        <v>0-0|0|0|BRI</v>
      </c>
      <c r="B54" s="29" t="s">
        <v>746</v>
      </c>
      <c r="C54" s="29" t="s">
        <v>747</v>
      </c>
      <c r="D54" s="29" t="s">
        <v>77</v>
      </c>
      <c r="E54" s="122" t="s">
        <v>94</v>
      </c>
      <c r="F54" s="29" t="s">
        <v>99</v>
      </c>
      <c r="G54" s="32">
        <f>'2. Demande de remboursement'!W77</f>
        <v>0</v>
      </c>
      <c r="H54" s="105">
        <f>'2. Demande de remboursement'!AW77</f>
        <v>5.9</v>
      </c>
      <c r="I54" s="113">
        <f>Table6[[#This Row],[Qty]]*Table6[[#This Row],[Cout_unitaire]]</f>
        <v>0</v>
      </c>
    </row>
    <row r="55" spans="1:9" x14ac:dyDescent="0.35">
      <c r="A55" s="29" t="str" cm="1">
        <f t="array" ref="A55">T_Déclaration_BRI_Hdr[Q_Key]</f>
        <v>0-0|0|0|BRI</v>
      </c>
      <c r="B55" s="29" t="s">
        <v>746</v>
      </c>
      <c r="C55" s="29" t="s">
        <v>747</v>
      </c>
      <c r="D55" s="29" t="s">
        <v>77</v>
      </c>
      <c r="E55" s="122" t="s">
        <v>94</v>
      </c>
      <c r="F55" s="29" t="s">
        <v>100</v>
      </c>
      <c r="G55" s="32">
        <f>'2. Demande de remboursement'!W78</f>
        <v>0</v>
      </c>
      <c r="H55" s="105">
        <f>'2. Demande de remboursement'!AW78</f>
        <v>5.4</v>
      </c>
      <c r="I55" s="113">
        <f>Table6[[#This Row],[Qty]]*Table6[[#This Row],[Cout_unitaire]]</f>
        <v>0</v>
      </c>
    </row>
    <row r="56" spans="1:9" x14ac:dyDescent="0.35">
      <c r="A56" s="29" t="str" cm="1">
        <f t="array" ref="A56">T_Déclaration_BRI_Hdr[Q_Key]</f>
        <v>0-0|0|0|BRI</v>
      </c>
      <c r="B56" s="29" t="s">
        <v>746</v>
      </c>
      <c r="C56" s="29" t="s">
        <v>747</v>
      </c>
      <c r="D56" s="29" t="s">
        <v>77</v>
      </c>
      <c r="E56" s="122" t="s">
        <v>95</v>
      </c>
      <c r="F56" s="29" t="s">
        <v>97</v>
      </c>
      <c r="G56" s="32">
        <f>'2. Demande de remboursement'!W79</f>
        <v>0</v>
      </c>
      <c r="H56" s="105">
        <f>'2. Demande de remboursement'!AW79</f>
        <v>19.95</v>
      </c>
      <c r="I56" s="113">
        <f>Table6[[#This Row],[Qty]]*Table6[[#This Row],[Cout_unitaire]]</f>
        <v>0</v>
      </c>
    </row>
    <row r="57" spans="1:9" x14ac:dyDescent="0.35">
      <c r="A57" s="29" t="str" cm="1">
        <f t="array" ref="A57">T_Déclaration_BRI_Hdr[Q_Key]</f>
        <v>0-0|0|0|BRI</v>
      </c>
      <c r="B57" s="29" t="s">
        <v>746</v>
      </c>
      <c r="C57" s="29" t="s">
        <v>747</v>
      </c>
      <c r="D57" s="29" t="s">
        <v>77</v>
      </c>
      <c r="E57" s="122" t="s">
        <v>95</v>
      </c>
      <c r="F57" s="29" t="s">
        <v>98</v>
      </c>
      <c r="G57" s="32">
        <f>'2. Demande de remboursement'!W80</f>
        <v>0</v>
      </c>
      <c r="H57" s="105">
        <f>'2. Demande de remboursement'!AW80</f>
        <v>2.7</v>
      </c>
      <c r="I57" s="113">
        <f>Table6[[#This Row],[Qty]]*Table6[[#This Row],[Cout_unitaire]]</f>
        <v>0</v>
      </c>
    </row>
    <row r="58" spans="1:9" x14ac:dyDescent="0.35">
      <c r="A58" s="29" t="str" cm="1">
        <f t="array" ref="A58">T_Déclaration_BRI_Hdr[Q_Key]</f>
        <v>0-0|0|0|BRI</v>
      </c>
      <c r="B58" s="29" t="s">
        <v>746</v>
      </c>
      <c r="C58" s="29" t="s">
        <v>747</v>
      </c>
      <c r="D58" s="29" t="s">
        <v>77</v>
      </c>
      <c r="E58" s="122" t="s">
        <v>95</v>
      </c>
      <c r="F58" s="29" t="s">
        <v>99</v>
      </c>
      <c r="G58" s="32">
        <f>'2. Demande de remboursement'!W81</f>
        <v>0</v>
      </c>
      <c r="H58" s="105">
        <f>'2. Demande de remboursement'!AW81</f>
        <v>5.9</v>
      </c>
      <c r="I58" s="113">
        <f>Table6[[#This Row],[Qty]]*Table6[[#This Row],[Cout_unitaire]]</f>
        <v>0</v>
      </c>
    </row>
    <row r="59" spans="1:9" x14ac:dyDescent="0.35">
      <c r="A59" s="29" t="str" cm="1">
        <f t="array" ref="A59">T_Déclaration_BRI_Hdr[Q_Key]</f>
        <v>0-0|0|0|BRI</v>
      </c>
      <c r="B59" s="29" t="s">
        <v>746</v>
      </c>
      <c r="C59" s="29" t="s">
        <v>747</v>
      </c>
      <c r="D59" s="29" t="s">
        <v>77</v>
      </c>
      <c r="E59" s="122" t="s">
        <v>95</v>
      </c>
      <c r="F59" s="29" t="s">
        <v>100</v>
      </c>
      <c r="G59" s="32">
        <f>'2. Demande de remboursement'!W82</f>
        <v>0</v>
      </c>
      <c r="H59" s="105">
        <f>'2. Demande de remboursement'!AW82</f>
        <v>5.4</v>
      </c>
      <c r="I59" s="113">
        <f>Table6[[#This Row],[Qty]]*Table6[[#This Row],[Cout_unitaire]]</f>
        <v>0</v>
      </c>
    </row>
    <row r="60" spans="1:9" x14ac:dyDescent="0.35">
      <c r="A60" s="29" t="str" cm="1">
        <f t="array" ref="A60">T_Déclaration_BRI_Hdr[Q_Key]</f>
        <v>0-0|0|0|BRI</v>
      </c>
      <c r="B60" s="29" t="s">
        <v>746</v>
      </c>
      <c r="C60" s="29" t="s">
        <v>747</v>
      </c>
      <c r="D60" s="29" t="s">
        <v>77</v>
      </c>
      <c r="E60" s="122">
        <f>'2. Demande de remboursement'!$K$84</f>
        <v>0</v>
      </c>
      <c r="F60" s="29" t="s">
        <v>97</v>
      </c>
      <c r="G60" s="32">
        <f>'2. Demande de remboursement'!W83</f>
        <v>0</v>
      </c>
      <c r="H60" s="105">
        <f>'2. Demande de remboursement'!AW83</f>
        <v>0</v>
      </c>
      <c r="I60" s="113">
        <f>Table6[[#This Row],[Qty]]*Table6[[#This Row],[Cout_unitaire]]</f>
        <v>0</v>
      </c>
    </row>
    <row r="61" spans="1:9" x14ac:dyDescent="0.35">
      <c r="A61" s="29" t="str" cm="1">
        <f t="array" ref="A61">T_Déclaration_BRI_Hdr[Q_Key]</f>
        <v>0-0|0|0|BRI</v>
      </c>
      <c r="B61" s="29" t="s">
        <v>746</v>
      </c>
      <c r="C61" s="29" t="s">
        <v>747</v>
      </c>
      <c r="D61" s="29" t="s">
        <v>77</v>
      </c>
      <c r="E61" s="122">
        <f>'2. Demande de remboursement'!$K$84</f>
        <v>0</v>
      </c>
      <c r="F61" s="29" t="s">
        <v>98</v>
      </c>
      <c r="G61" s="32">
        <f>'2. Demande de remboursement'!W84</f>
        <v>0</v>
      </c>
      <c r="H61" s="105">
        <f>'2. Demande de remboursement'!AW84</f>
        <v>0</v>
      </c>
      <c r="I61" s="113">
        <f>Table6[[#This Row],[Qty]]*Table6[[#This Row],[Cout_unitaire]]</f>
        <v>0</v>
      </c>
    </row>
    <row r="62" spans="1:9" x14ac:dyDescent="0.35">
      <c r="A62" s="29" t="str" cm="1">
        <f t="array" ref="A62">T_Déclaration_BRI_Hdr[Q_Key]</f>
        <v>0-0|0|0|BRI</v>
      </c>
      <c r="B62" s="29" t="s">
        <v>746</v>
      </c>
      <c r="C62" s="29" t="s">
        <v>747</v>
      </c>
      <c r="D62" s="29" t="s">
        <v>77</v>
      </c>
      <c r="E62" s="122">
        <f>'2. Demande de remboursement'!$K$84</f>
        <v>0</v>
      </c>
      <c r="F62" s="29" t="s">
        <v>99</v>
      </c>
      <c r="G62" s="32">
        <f>'2. Demande de remboursement'!W85</f>
        <v>0</v>
      </c>
      <c r="H62" s="105">
        <f>'2. Demande de remboursement'!AW85</f>
        <v>0</v>
      </c>
      <c r="I62" s="113">
        <f>Table6[[#This Row],[Qty]]*Table6[[#This Row],[Cout_unitaire]]</f>
        <v>0</v>
      </c>
    </row>
    <row r="63" spans="1:9" x14ac:dyDescent="0.35">
      <c r="A63" s="29" t="str" cm="1">
        <f t="array" ref="A63">T_Déclaration_BRI_Hdr[Q_Key]</f>
        <v>0-0|0|0|BRI</v>
      </c>
      <c r="B63" s="29" t="s">
        <v>746</v>
      </c>
      <c r="C63" s="29" t="s">
        <v>747</v>
      </c>
      <c r="D63" s="29" t="s">
        <v>77</v>
      </c>
      <c r="E63" s="122">
        <f>'2. Demande de remboursement'!$K$84</f>
        <v>0</v>
      </c>
      <c r="F63" s="29" t="s">
        <v>100</v>
      </c>
      <c r="G63" s="32">
        <f>'2. Demande de remboursement'!W86</f>
        <v>0</v>
      </c>
      <c r="H63" s="105">
        <f>'2. Demande de remboursement'!AW86</f>
        <v>0</v>
      </c>
      <c r="I63" s="113">
        <f>Table6[[#This Row],[Qty]]*Table6[[#This Row],[Cout_unitaire]]</f>
        <v>0</v>
      </c>
    </row>
    <row r="64" spans="1:9" x14ac:dyDescent="0.35">
      <c r="A64" s="29" t="str" cm="1">
        <f t="array" ref="A64">T_Déclaration_BRI_Hdr[Q_Key]</f>
        <v>0-0|0|0|BRI</v>
      </c>
      <c r="B64" s="29" t="s">
        <v>746</v>
      </c>
      <c r="C64" s="29" t="s">
        <v>747</v>
      </c>
      <c r="D64" s="29" t="s">
        <v>77</v>
      </c>
      <c r="E64" s="122">
        <f>'2. Demande de remboursement'!$K$88</f>
        <v>0</v>
      </c>
      <c r="F64" s="29" t="s">
        <v>97</v>
      </c>
      <c r="G64" s="32">
        <f>'2. Demande de remboursement'!W87</f>
        <v>0</v>
      </c>
      <c r="H64" s="105">
        <f>'2. Demande de remboursement'!AW87</f>
        <v>0</v>
      </c>
      <c r="I64" s="113">
        <f>Table6[[#This Row],[Qty]]*Table6[[#This Row],[Cout_unitaire]]</f>
        <v>0</v>
      </c>
    </row>
    <row r="65" spans="1:9" x14ac:dyDescent="0.35">
      <c r="A65" s="29" t="str" cm="1">
        <f t="array" ref="A65">T_Déclaration_BRI_Hdr[Q_Key]</f>
        <v>0-0|0|0|BRI</v>
      </c>
      <c r="B65" s="29" t="s">
        <v>746</v>
      </c>
      <c r="C65" s="29" t="s">
        <v>747</v>
      </c>
      <c r="D65" s="29" t="s">
        <v>77</v>
      </c>
      <c r="E65" s="122">
        <f>'2. Demande de remboursement'!$K$88</f>
        <v>0</v>
      </c>
      <c r="F65" s="29" t="s">
        <v>98</v>
      </c>
      <c r="G65" s="32">
        <f>'2. Demande de remboursement'!W88</f>
        <v>0</v>
      </c>
      <c r="H65" s="105">
        <f>'2. Demande de remboursement'!AW88</f>
        <v>0</v>
      </c>
      <c r="I65" s="113">
        <f>Table6[[#This Row],[Qty]]*Table6[[#This Row],[Cout_unitaire]]</f>
        <v>0</v>
      </c>
    </row>
    <row r="66" spans="1:9" x14ac:dyDescent="0.35">
      <c r="A66" s="29" t="str" cm="1">
        <f t="array" ref="A66">T_Déclaration_BRI_Hdr[Q_Key]</f>
        <v>0-0|0|0|BRI</v>
      </c>
      <c r="B66" s="29" t="s">
        <v>746</v>
      </c>
      <c r="C66" s="29" t="s">
        <v>747</v>
      </c>
      <c r="D66" s="29" t="s">
        <v>77</v>
      </c>
      <c r="E66" s="122">
        <f>'2. Demande de remboursement'!$K$88</f>
        <v>0</v>
      </c>
      <c r="F66" s="29" t="s">
        <v>99</v>
      </c>
      <c r="G66" s="32">
        <f>'2. Demande de remboursement'!W89</f>
        <v>0</v>
      </c>
      <c r="H66" s="105">
        <f>'2. Demande de remboursement'!AW89</f>
        <v>0</v>
      </c>
      <c r="I66" s="113">
        <f>Table6[[#This Row],[Qty]]*Table6[[#This Row],[Cout_unitaire]]</f>
        <v>0</v>
      </c>
    </row>
    <row r="67" spans="1:9" x14ac:dyDescent="0.35">
      <c r="A67" s="29" t="str" cm="1">
        <f t="array" ref="A67">T_Déclaration_BRI_Hdr[Q_Key]</f>
        <v>0-0|0|0|BRI</v>
      </c>
      <c r="B67" s="29" t="s">
        <v>746</v>
      </c>
      <c r="C67" s="29" t="s">
        <v>747</v>
      </c>
      <c r="D67" s="29" t="s">
        <v>77</v>
      </c>
      <c r="E67" s="122">
        <f>'2. Demande de remboursement'!$K$88</f>
        <v>0</v>
      </c>
      <c r="F67" s="29" t="s">
        <v>100</v>
      </c>
      <c r="G67" s="32">
        <f>'2. Demande de remboursement'!W90</f>
        <v>0</v>
      </c>
      <c r="H67" s="105">
        <f>'2. Demande de remboursement'!AW90</f>
        <v>0</v>
      </c>
      <c r="I67" s="113">
        <f>Table6[[#This Row],[Qty]]*Table6[[#This Row],[Cout_unitaire]]</f>
        <v>0</v>
      </c>
    </row>
    <row r="68" spans="1:9" x14ac:dyDescent="0.35">
      <c r="A68" s="29" t="str" cm="1">
        <f t="array" ref="A68">T_Déclaration_BRI_Hdr[Q_Key]</f>
        <v>0-0|0|0|BRI</v>
      </c>
      <c r="B68" s="29" t="s">
        <v>746</v>
      </c>
      <c r="C68" s="29" t="s">
        <v>747</v>
      </c>
      <c r="D68" s="29" t="s">
        <v>77</v>
      </c>
      <c r="E68" s="122">
        <f>'2. Demande de remboursement'!$K$92</f>
        <v>0</v>
      </c>
      <c r="F68" s="29" t="s">
        <v>97</v>
      </c>
      <c r="G68" s="32">
        <f>'2. Demande de remboursement'!W91</f>
        <v>0</v>
      </c>
      <c r="H68" s="105">
        <f>'2. Demande de remboursement'!AW91</f>
        <v>0</v>
      </c>
      <c r="I68" s="113">
        <f>Table6[[#This Row],[Qty]]*Table6[[#This Row],[Cout_unitaire]]</f>
        <v>0</v>
      </c>
    </row>
    <row r="69" spans="1:9" x14ac:dyDescent="0.35">
      <c r="A69" s="29" t="str" cm="1">
        <f t="array" ref="A69">T_Déclaration_BRI_Hdr[Q_Key]</f>
        <v>0-0|0|0|BRI</v>
      </c>
      <c r="B69" s="29" t="s">
        <v>746</v>
      </c>
      <c r="C69" s="29" t="s">
        <v>747</v>
      </c>
      <c r="D69" s="29" t="s">
        <v>77</v>
      </c>
      <c r="E69" s="122">
        <f>'2. Demande de remboursement'!$K$92</f>
        <v>0</v>
      </c>
      <c r="F69" s="29" t="s">
        <v>98</v>
      </c>
      <c r="G69" s="32">
        <f>'2. Demande de remboursement'!W92</f>
        <v>0</v>
      </c>
      <c r="H69" s="105">
        <f>'2. Demande de remboursement'!AW92</f>
        <v>0</v>
      </c>
      <c r="I69" s="113">
        <f>Table6[[#This Row],[Qty]]*Table6[[#This Row],[Cout_unitaire]]</f>
        <v>0</v>
      </c>
    </row>
    <row r="70" spans="1:9" x14ac:dyDescent="0.35">
      <c r="A70" s="29" t="str" cm="1">
        <f t="array" ref="A70">T_Déclaration_BRI_Hdr[Q_Key]</f>
        <v>0-0|0|0|BRI</v>
      </c>
      <c r="B70" s="29" t="s">
        <v>746</v>
      </c>
      <c r="C70" s="29" t="s">
        <v>747</v>
      </c>
      <c r="D70" s="29" t="s">
        <v>77</v>
      </c>
      <c r="E70" s="122">
        <f>'2. Demande de remboursement'!$K$92</f>
        <v>0</v>
      </c>
      <c r="F70" s="29" t="s">
        <v>99</v>
      </c>
      <c r="G70" s="32">
        <f>'2. Demande de remboursement'!W93</f>
        <v>0</v>
      </c>
      <c r="H70" s="105">
        <f>'2. Demande de remboursement'!AW93</f>
        <v>0</v>
      </c>
      <c r="I70" s="113">
        <f>Table6[[#This Row],[Qty]]*Table6[[#This Row],[Cout_unitaire]]</f>
        <v>0</v>
      </c>
    </row>
    <row r="71" spans="1:9" x14ac:dyDescent="0.35">
      <c r="A71" s="29" t="str" cm="1">
        <f t="array" ref="A71">T_Déclaration_BRI_Hdr[Q_Key]</f>
        <v>0-0|0|0|BRI</v>
      </c>
      <c r="B71" s="29" t="s">
        <v>746</v>
      </c>
      <c r="C71" s="29" t="s">
        <v>747</v>
      </c>
      <c r="D71" s="29" t="s">
        <v>77</v>
      </c>
      <c r="E71" s="122">
        <f>'2. Demande de remboursement'!$K$92</f>
        <v>0</v>
      </c>
      <c r="F71" s="29" t="s">
        <v>100</v>
      </c>
      <c r="G71" s="32">
        <f>'2. Demande de remboursement'!W94</f>
        <v>0</v>
      </c>
      <c r="H71" s="105">
        <f>'2. Demande de remboursement'!AW94</f>
        <v>0</v>
      </c>
      <c r="I71" s="113">
        <f>Table6[[#This Row],[Qty]]*Table6[[#This Row],[Cout_unitaire]]</f>
        <v>0</v>
      </c>
    </row>
    <row r="72" spans="1:9" x14ac:dyDescent="0.35">
      <c r="A72" s="29" t="str" cm="1">
        <f t="array" ref="A72">T_Déclaration_BRI_Hdr[Q_Key]</f>
        <v>0-0|0|0|BRI</v>
      </c>
      <c r="B72" s="29" t="s">
        <v>746</v>
      </c>
      <c r="C72" s="29" t="s">
        <v>748</v>
      </c>
      <c r="D72" s="29" t="s">
        <v>71</v>
      </c>
      <c r="E72" s="122" t="str">
        <f t="shared" ref="E72:E103" si="4">E42</f>
        <v>360L</v>
      </c>
      <c r="G72" s="32">
        <f>'2. Demande de remboursement'!AD65</f>
        <v>0</v>
      </c>
      <c r="H72" s="105">
        <f t="shared" ref="H72:H103" si="5">H42</f>
        <v>82.9</v>
      </c>
      <c r="I72" s="113">
        <f>Table6[[#This Row],[Qty]]*Table6[[#This Row],[Cout_unitaire]]</f>
        <v>0</v>
      </c>
    </row>
    <row r="73" spans="1:9" x14ac:dyDescent="0.35">
      <c r="A73" s="29" t="str" cm="1">
        <f t="array" ref="A73">T_Déclaration_BRI_Hdr[Q_Key]</f>
        <v>0-0|0|0|BRI</v>
      </c>
      <c r="B73" s="29" t="s">
        <v>746</v>
      </c>
      <c r="C73" s="29" t="s">
        <v>748</v>
      </c>
      <c r="D73" s="29" t="s">
        <v>71</v>
      </c>
      <c r="E73" s="122" t="str">
        <f t="shared" si="4"/>
        <v>240L</v>
      </c>
      <c r="G73" s="32">
        <f>'2. Demande de remboursement'!AD66</f>
        <v>0</v>
      </c>
      <c r="H73" s="105">
        <f t="shared" si="5"/>
        <v>82.9</v>
      </c>
      <c r="I73" s="113">
        <f>Table6[[#This Row],[Qty]]*Table6[[#This Row],[Cout_unitaire]]</f>
        <v>0</v>
      </c>
    </row>
    <row r="74" spans="1:9" x14ac:dyDescent="0.35">
      <c r="A74" s="29" t="str" cm="1">
        <f t="array" ref="A74">T_Déclaration_BRI_Hdr[Q_Key]</f>
        <v>0-0|0|0|BRI</v>
      </c>
      <c r="B74" s="29" t="s">
        <v>746</v>
      </c>
      <c r="C74" s="29" t="s">
        <v>748</v>
      </c>
      <c r="D74" s="29" t="s">
        <v>71</v>
      </c>
      <c r="E74" s="122">
        <f t="shared" si="4"/>
        <v>0</v>
      </c>
      <c r="G74" s="32">
        <f>'2. Demande de remboursement'!AD67</f>
        <v>0</v>
      </c>
      <c r="H74" s="105">
        <f t="shared" si="5"/>
        <v>0</v>
      </c>
      <c r="I74" s="113">
        <f>Table6[[#This Row],[Qty]]*Table6[[#This Row],[Cout_unitaire]]</f>
        <v>0</v>
      </c>
    </row>
    <row r="75" spans="1:9" x14ac:dyDescent="0.35">
      <c r="A75" s="29" t="str" cm="1">
        <f t="array" ref="A75">T_Déclaration_BRI_Hdr[Q_Key]</f>
        <v>0-0|0|0|BRI</v>
      </c>
      <c r="B75" s="29" t="s">
        <v>746</v>
      </c>
      <c r="C75" s="29" t="s">
        <v>748</v>
      </c>
      <c r="D75" s="29" t="s">
        <v>71</v>
      </c>
      <c r="E75" s="122">
        <f t="shared" si="4"/>
        <v>0</v>
      </c>
      <c r="G75" s="32">
        <f>'2. Demande de remboursement'!AD68</f>
        <v>0</v>
      </c>
      <c r="H75" s="105">
        <f t="shared" si="5"/>
        <v>0</v>
      </c>
      <c r="I75" s="113">
        <f>Table6[[#This Row],[Qty]]*Table6[[#This Row],[Cout_unitaire]]</f>
        <v>0</v>
      </c>
    </row>
    <row r="76" spans="1:9" x14ac:dyDescent="0.35">
      <c r="A76" s="29" t="str" cm="1">
        <f t="array" ref="A76">T_Déclaration_BRI_Hdr[Q_Key]</f>
        <v>0-0|0|0|BRI</v>
      </c>
      <c r="B76" s="29" t="s">
        <v>746</v>
      </c>
      <c r="C76" s="29" t="s">
        <v>748</v>
      </c>
      <c r="D76" s="29" t="s">
        <v>71</v>
      </c>
      <c r="E76" s="122">
        <f t="shared" si="4"/>
        <v>0</v>
      </c>
      <c r="G76" s="32">
        <f>'2. Demande de remboursement'!AD69</f>
        <v>0</v>
      </c>
      <c r="H76" s="105">
        <f t="shared" si="5"/>
        <v>0</v>
      </c>
      <c r="I76" s="113">
        <f>Table6[[#This Row],[Qty]]*Table6[[#This Row],[Cout_unitaire]]</f>
        <v>0</v>
      </c>
    </row>
    <row r="77" spans="1:9" x14ac:dyDescent="0.35">
      <c r="A77" s="29" t="str" cm="1">
        <f t="array" ref="A77">T_Déclaration_BRI_Hdr[Q_Key]</f>
        <v>0-0|0|0|BRI</v>
      </c>
      <c r="B77" s="29" t="s">
        <v>746</v>
      </c>
      <c r="C77" s="29" t="s">
        <v>748</v>
      </c>
      <c r="D77" s="29" t="s">
        <v>74</v>
      </c>
      <c r="E77" s="122" t="str">
        <f t="shared" si="4"/>
        <v>360L</v>
      </c>
      <c r="G77" s="32">
        <f>'2. Demande de remboursement'!AD70</f>
        <v>0</v>
      </c>
      <c r="H77" s="105">
        <f t="shared" si="5"/>
        <v>82.9</v>
      </c>
      <c r="I77" s="113">
        <f>Table6[[#This Row],[Qty]]*Table6[[#This Row],[Cout_unitaire]]</f>
        <v>0</v>
      </c>
    </row>
    <row r="78" spans="1:9" x14ac:dyDescent="0.35">
      <c r="A78" s="29" t="str" cm="1">
        <f t="array" ref="A78">T_Déclaration_BRI_Hdr[Q_Key]</f>
        <v>0-0|0|0|BRI</v>
      </c>
      <c r="B78" s="29" t="s">
        <v>746</v>
      </c>
      <c r="C78" s="29" t="s">
        <v>748</v>
      </c>
      <c r="D78" s="29" t="s">
        <v>74</v>
      </c>
      <c r="E78" s="122" t="str">
        <f t="shared" si="4"/>
        <v>240L</v>
      </c>
      <c r="G78" s="32">
        <f>'2. Demande de remboursement'!AD71</f>
        <v>0</v>
      </c>
      <c r="H78" s="105">
        <f t="shared" si="5"/>
        <v>82.9</v>
      </c>
      <c r="I78" s="113">
        <f>Table6[[#This Row],[Qty]]*Table6[[#This Row],[Cout_unitaire]]</f>
        <v>0</v>
      </c>
    </row>
    <row r="79" spans="1:9" x14ac:dyDescent="0.35">
      <c r="A79" s="29" t="str" cm="1">
        <f t="array" ref="A79">T_Déclaration_BRI_Hdr[Q_Key]</f>
        <v>0-0|0|0|BRI</v>
      </c>
      <c r="B79" s="29" t="s">
        <v>746</v>
      </c>
      <c r="C79" s="29" t="s">
        <v>748</v>
      </c>
      <c r="D79" s="29" t="s">
        <v>74</v>
      </c>
      <c r="E79" s="122">
        <f t="shared" si="4"/>
        <v>0</v>
      </c>
      <c r="G79" s="32">
        <f>'2. Demande de remboursement'!AD72</f>
        <v>0</v>
      </c>
      <c r="H79" s="105">
        <f t="shared" si="5"/>
        <v>0</v>
      </c>
      <c r="I79" s="113">
        <f>Table6[[#This Row],[Qty]]*Table6[[#This Row],[Cout_unitaire]]</f>
        <v>0</v>
      </c>
    </row>
    <row r="80" spans="1:9" x14ac:dyDescent="0.35">
      <c r="A80" s="29" t="str" cm="1">
        <f t="array" ref="A80">T_Déclaration_BRI_Hdr[Q_Key]</f>
        <v>0-0|0|0|BRI</v>
      </c>
      <c r="B80" s="29" t="s">
        <v>746</v>
      </c>
      <c r="C80" s="29" t="s">
        <v>748</v>
      </c>
      <c r="D80" s="29" t="s">
        <v>74</v>
      </c>
      <c r="E80" s="122">
        <f t="shared" si="4"/>
        <v>0</v>
      </c>
      <c r="G80" s="32">
        <f>'2. Demande de remboursement'!AD73</f>
        <v>0</v>
      </c>
      <c r="H80" s="105">
        <f t="shared" si="5"/>
        <v>0</v>
      </c>
      <c r="I80" s="113">
        <f>Table6[[#This Row],[Qty]]*Table6[[#This Row],[Cout_unitaire]]</f>
        <v>0</v>
      </c>
    </row>
    <row r="81" spans="1:9" x14ac:dyDescent="0.35">
      <c r="A81" s="29" t="str" cm="1">
        <f t="array" ref="A81">T_Déclaration_BRI_Hdr[Q_Key]</f>
        <v>0-0|0|0|BRI</v>
      </c>
      <c r="B81" s="29" t="s">
        <v>746</v>
      </c>
      <c r="C81" s="29" t="s">
        <v>748</v>
      </c>
      <c r="D81" s="29" t="s">
        <v>74</v>
      </c>
      <c r="E81" s="122">
        <f t="shared" si="4"/>
        <v>0</v>
      </c>
      <c r="G81" s="32">
        <f>'2. Demande de remboursement'!AD74</f>
        <v>0</v>
      </c>
      <c r="H81" s="105">
        <f t="shared" si="5"/>
        <v>0</v>
      </c>
      <c r="I81" s="113">
        <f>Table6[[#This Row],[Qty]]*Table6[[#This Row],[Cout_unitaire]]</f>
        <v>0</v>
      </c>
    </row>
    <row r="82" spans="1:9" x14ac:dyDescent="0.35">
      <c r="A82" s="29" t="str" cm="1">
        <f t="array" ref="A82">T_Déclaration_BRI_Hdr[Q_Key]</f>
        <v>0-0|0|0|BRI</v>
      </c>
      <c r="B82" s="29" t="s">
        <v>746</v>
      </c>
      <c r="C82" s="29" t="s">
        <v>748</v>
      </c>
      <c r="D82" s="29" t="s">
        <v>77</v>
      </c>
      <c r="E82" s="122" t="str">
        <f t="shared" si="4"/>
        <v>360L</v>
      </c>
      <c r="F82" s="29" t="s">
        <v>97</v>
      </c>
      <c r="G82" s="32">
        <f>'2. Demande de remboursement'!AD75</f>
        <v>0</v>
      </c>
      <c r="H82" s="105">
        <f t="shared" si="5"/>
        <v>19.95</v>
      </c>
      <c r="I82" s="113">
        <f>Table6[[#This Row],[Qty]]*Table6[[#This Row],[Cout_unitaire]]</f>
        <v>0</v>
      </c>
    </row>
    <row r="83" spans="1:9" x14ac:dyDescent="0.35">
      <c r="A83" s="29" t="str" cm="1">
        <f t="array" ref="A83">T_Déclaration_BRI_Hdr[Q_Key]</f>
        <v>0-0|0|0|BRI</v>
      </c>
      <c r="B83" s="29" t="s">
        <v>746</v>
      </c>
      <c r="C83" s="29" t="s">
        <v>748</v>
      </c>
      <c r="D83" s="29" t="s">
        <v>77</v>
      </c>
      <c r="E83" s="122" t="str">
        <f t="shared" si="4"/>
        <v>360L</v>
      </c>
      <c r="F83" s="29" t="s">
        <v>98</v>
      </c>
      <c r="G83" s="32">
        <f>'2. Demande de remboursement'!AD76</f>
        <v>0</v>
      </c>
      <c r="H83" s="105">
        <f t="shared" si="5"/>
        <v>2.7</v>
      </c>
      <c r="I83" s="113">
        <f>Table6[[#This Row],[Qty]]*Table6[[#This Row],[Cout_unitaire]]</f>
        <v>0</v>
      </c>
    </row>
    <row r="84" spans="1:9" x14ac:dyDescent="0.35">
      <c r="A84" s="29" t="str" cm="1">
        <f t="array" ref="A84">T_Déclaration_BRI_Hdr[Q_Key]</f>
        <v>0-0|0|0|BRI</v>
      </c>
      <c r="B84" s="29" t="s">
        <v>746</v>
      </c>
      <c r="C84" s="29" t="s">
        <v>748</v>
      </c>
      <c r="D84" s="29" t="s">
        <v>77</v>
      </c>
      <c r="E84" s="122" t="str">
        <f t="shared" si="4"/>
        <v>360L</v>
      </c>
      <c r="F84" s="29" t="s">
        <v>99</v>
      </c>
      <c r="G84" s="32">
        <f>'2. Demande de remboursement'!AD77</f>
        <v>0</v>
      </c>
      <c r="H84" s="105">
        <f t="shared" si="5"/>
        <v>5.9</v>
      </c>
      <c r="I84" s="113">
        <f>Table6[[#This Row],[Qty]]*Table6[[#This Row],[Cout_unitaire]]</f>
        <v>0</v>
      </c>
    </row>
    <row r="85" spans="1:9" x14ac:dyDescent="0.35">
      <c r="A85" s="29" t="str" cm="1">
        <f t="array" ref="A85">T_Déclaration_BRI_Hdr[Q_Key]</f>
        <v>0-0|0|0|BRI</v>
      </c>
      <c r="B85" s="29" t="s">
        <v>746</v>
      </c>
      <c r="C85" s="29" t="s">
        <v>748</v>
      </c>
      <c r="D85" s="29" t="s">
        <v>77</v>
      </c>
      <c r="E85" s="122" t="str">
        <f t="shared" si="4"/>
        <v>360L</v>
      </c>
      <c r="F85" s="29" t="s">
        <v>100</v>
      </c>
      <c r="G85" s="32">
        <f>'2. Demande de remboursement'!AD78</f>
        <v>0</v>
      </c>
      <c r="H85" s="105">
        <f t="shared" si="5"/>
        <v>5.4</v>
      </c>
      <c r="I85" s="113">
        <f>Table6[[#This Row],[Qty]]*Table6[[#This Row],[Cout_unitaire]]</f>
        <v>0</v>
      </c>
    </row>
    <row r="86" spans="1:9" x14ac:dyDescent="0.35">
      <c r="A86" s="29" t="str" cm="1">
        <f t="array" ref="A86">T_Déclaration_BRI_Hdr[Q_Key]</f>
        <v>0-0|0|0|BRI</v>
      </c>
      <c r="B86" s="29" t="s">
        <v>746</v>
      </c>
      <c r="C86" s="29" t="s">
        <v>748</v>
      </c>
      <c r="D86" s="29" t="s">
        <v>77</v>
      </c>
      <c r="E86" s="122" t="str">
        <f t="shared" si="4"/>
        <v>240L</v>
      </c>
      <c r="F86" s="29" t="s">
        <v>97</v>
      </c>
      <c r="G86" s="32">
        <f>'2. Demande de remboursement'!AD79</f>
        <v>0</v>
      </c>
      <c r="H86" s="105">
        <f t="shared" si="5"/>
        <v>19.95</v>
      </c>
      <c r="I86" s="113">
        <f>Table6[[#This Row],[Qty]]*Table6[[#This Row],[Cout_unitaire]]</f>
        <v>0</v>
      </c>
    </row>
    <row r="87" spans="1:9" x14ac:dyDescent="0.35">
      <c r="A87" s="29" t="str" cm="1">
        <f t="array" ref="A87">T_Déclaration_BRI_Hdr[Q_Key]</f>
        <v>0-0|0|0|BRI</v>
      </c>
      <c r="B87" s="29" t="s">
        <v>746</v>
      </c>
      <c r="C87" s="29" t="s">
        <v>748</v>
      </c>
      <c r="D87" s="29" t="s">
        <v>77</v>
      </c>
      <c r="E87" s="122" t="str">
        <f t="shared" si="4"/>
        <v>240L</v>
      </c>
      <c r="F87" s="29" t="s">
        <v>98</v>
      </c>
      <c r="G87" s="32">
        <f>'2. Demande de remboursement'!AD80</f>
        <v>0</v>
      </c>
      <c r="H87" s="105">
        <f t="shared" si="5"/>
        <v>2.7</v>
      </c>
      <c r="I87" s="113">
        <f>Table6[[#This Row],[Qty]]*Table6[[#This Row],[Cout_unitaire]]</f>
        <v>0</v>
      </c>
    </row>
    <row r="88" spans="1:9" x14ac:dyDescent="0.35">
      <c r="A88" s="29" t="str" cm="1">
        <f t="array" ref="A88">T_Déclaration_BRI_Hdr[Q_Key]</f>
        <v>0-0|0|0|BRI</v>
      </c>
      <c r="B88" s="29" t="s">
        <v>746</v>
      </c>
      <c r="C88" s="29" t="s">
        <v>748</v>
      </c>
      <c r="D88" s="29" t="s">
        <v>77</v>
      </c>
      <c r="E88" s="122" t="str">
        <f t="shared" si="4"/>
        <v>240L</v>
      </c>
      <c r="F88" s="29" t="s">
        <v>99</v>
      </c>
      <c r="G88" s="32">
        <f>'2. Demande de remboursement'!AD81</f>
        <v>0</v>
      </c>
      <c r="H88" s="105">
        <f t="shared" si="5"/>
        <v>5.9</v>
      </c>
      <c r="I88" s="113">
        <f>Table6[[#This Row],[Qty]]*Table6[[#This Row],[Cout_unitaire]]</f>
        <v>0</v>
      </c>
    </row>
    <row r="89" spans="1:9" x14ac:dyDescent="0.35">
      <c r="A89" s="29" t="str" cm="1">
        <f t="array" ref="A89">T_Déclaration_BRI_Hdr[Q_Key]</f>
        <v>0-0|0|0|BRI</v>
      </c>
      <c r="B89" s="29" t="s">
        <v>746</v>
      </c>
      <c r="C89" s="29" t="s">
        <v>748</v>
      </c>
      <c r="D89" s="29" t="s">
        <v>77</v>
      </c>
      <c r="E89" s="122" t="str">
        <f t="shared" si="4"/>
        <v>240L</v>
      </c>
      <c r="F89" s="29" t="s">
        <v>100</v>
      </c>
      <c r="G89" s="32">
        <f>'2. Demande de remboursement'!AD82</f>
        <v>0</v>
      </c>
      <c r="H89" s="105">
        <f t="shared" si="5"/>
        <v>5.4</v>
      </c>
      <c r="I89" s="113">
        <f>Table6[[#This Row],[Qty]]*Table6[[#This Row],[Cout_unitaire]]</f>
        <v>0</v>
      </c>
    </row>
    <row r="90" spans="1:9" x14ac:dyDescent="0.35">
      <c r="A90" s="29" t="str" cm="1">
        <f t="array" ref="A90">T_Déclaration_BRI_Hdr[Q_Key]</f>
        <v>0-0|0|0|BRI</v>
      </c>
      <c r="B90" s="29" t="s">
        <v>746</v>
      </c>
      <c r="C90" s="29" t="s">
        <v>748</v>
      </c>
      <c r="D90" s="29" t="s">
        <v>77</v>
      </c>
      <c r="E90" s="122">
        <f t="shared" si="4"/>
        <v>0</v>
      </c>
      <c r="F90" s="29" t="s">
        <v>97</v>
      </c>
      <c r="G90" s="32">
        <f>'2. Demande de remboursement'!AD83</f>
        <v>0</v>
      </c>
      <c r="H90" s="105">
        <f t="shared" si="5"/>
        <v>0</v>
      </c>
      <c r="I90" s="113">
        <f>Table6[[#This Row],[Qty]]*Table6[[#This Row],[Cout_unitaire]]</f>
        <v>0</v>
      </c>
    </row>
    <row r="91" spans="1:9" x14ac:dyDescent="0.35">
      <c r="A91" s="29" t="str" cm="1">
        <f t="array" ref="A91">T_Déclaration_BRI_Hdr[Q_Key]</f>
        <v>0-0|0|0|BRI</v>
      </c>
      <c r="B91" s="29" t="s">
        <v>746</v>
      </c>
      <c r="C91" s="29" t="s">
        <v>748</v>
      </c>
      <c r="D91" s="29" t="s">
        <v>77</v>
      </c>
      <c r="E91" s="122">
        <f t="shared" si="4"/>
        <v>0</v>
      </c>
      <c r="F91" s="29" t="s">
        <v>98</v>
      </c>
      <c r="G91" s="32">
        <f>'2. Demande de remboursement'!AD84</f>
        <v>0</v>
      </c>
      <c r="H91" s="105">
        <f t="shared" si="5"/>
        <v>0</v>
      </c>
      <c r="I91" s="113">
        <f>Table6[[#This Row],[Qty]]*Table6[[#This Row],[Cout_unitaire]]</f>
        <v>0</v>
      </c>
    </row>
    <row r="92" spans="1:9" x14ac:dyDescent="0.35">
      <c r="A92" s="29" t="str" cm="1">
        <f t="array" ref="A92">T_Déclaration_BRI_Hdr[Q_Key]</f>
        <v>0-0|0|0|BRI</v>
      </c>
      <c r="B92" s="29" t="s">
        <v>746</v>
      </c>
      <c r="C92" s="29" t="s">
        <v>748</v>
      </c>
      <c r="D92" s="29" t="s">
        <v>77</v>
      </c>
      <c r="E92" s="122">
        <f t="shared" si="4"/>
        <v>0</v>
      </c>
      <c r="F92" s="29" t="s">
        <v>99</v>
      </c>
      <c r="G92" s="32">
        <f>'2. Demande de remboursement'!AD85</f>
        <v>0</v>
      </c>
      <c r="H92" s="105">
        <f t="shared" si="5"/>
        <v>0</v>
      </c>
      <c r="I92" s="113">
        <f>Table6[[#This Row],[Qty]]*Table6[[#This Row],[Cout_unitaire]]</f>
        <v>0</v>
      </c>
    </row>
    <row r="93" spans="1:9" x14ac:dyDescent="0.35">
      <c r="A93" s="29" t="str" cm="1">
        <f t="array" ref="A93">T_Déclaration_BRI_Hdr[Q_Key]</f>
        <v>0-0|0|0|BRI</v>
      </c>
      <c r="B93" s="29" t="s">
        <v>746</v>
      </c>
      <c r="C93" s="29" t="s">
        <v>748</v>
      </c>
      <c r="D93" s="29" t="s">
        <v>77</v>
      </c>
      <c r="E93" s="122">
        <f t="shared" si="4"/>
        <v>0</v>
      </c>
      <c r="F93" s="29" t="s">
        <v>100</v>
      </c>
      <c r="G93" s="32">
        <f>'2. Demande de remboursement'!AD86</f>
        <v>0</v>
      </c>
      <c r="H93" s="105">
        <f t="shared" si="5"/>
        <v>0</v>
      </c>
      <c r="I93" s="113">
        <f>Table6[[#This Row],[Qty]]*Table6[[#This Row],[Cout_unitaire]]</f>
        <v>0</v>
      </c>
    </row>
    <row r="94" spans="1:9" x14ac:dyDescent="0.35">
      <c r="A94" s="29" t="str" cm="1">
        <f t="array" ref="A94">T_Déclaration_BRI_Hdr[Q_Key]</f>
        <v>0-0|0|0|BRI</v>
      </c>
      <c r="B94" s="29" t="s">
        <v>746</v>
      </c>
      <c r="C94" s="29" t="s">
        <v>748</v>
      </c>
      <c r="D94" s="29" t="s">
        <v>77</v>
      </c>
      <c r="E94" s="122">
        <f t="shared" si="4"/>
        <v>0</v>
      </c>
      <c r="F94" s="29" t="s">
        <v>97</v>
      </c>
      <c r="G94" s="32">
        <f>'2. Demande de remboursement'!AD87</f>
        <v>0</v>
      </c>
      <c r="H94" s="105">
        <f t="shared" si="5"/>
        <v>0</v>
      </c>
      <c r="I94" s="113">
        <f>Table6[[#This Row],[Qty]]*Table6[[#This Row],[Cout_unitaire]]</f>
        <v>0</v>
      </c>
    </row>
    <row r="95" spans="1:9" x14ac:dyDescent="0.35">
      <c r="A95" s="29" t="str" cm="1">
        <f t="array" ref="A95">T_Déclaration_BRI_Hdr[Q_Key]</f>
        <v>0-0|0|0|BRI</v>
      </c>
      <c r="B95" s="29" t="s">
        <v>746</v>
      </c>
      <c r="C95" s="29" t="s">
        <v>748</v>
      </c>
      <c r="D95" s="29" t="s">
        <v>77</v>
      </c>
      <c r="E95" s="122">
        <f t="shared" si="4"/>
        <v>0</v>
      </c>
      <c r="F95" s="29" t="s">
        <v>98</v>
      </c>
      <c r="G95" s="32">
        <f>'2. Demande de remboursement'!AD88</f>
        <v>0</v>
      </c>
      <c r="H95" s="105">
        <f t="shared" si="5"/>
        <v>0</v>
      </c>
      <c r="I95" s="113">
        <f>Table6[[#This Row],[Qty]]*Table6[[#This Row],[Cout_unitaire]]</f>
        <v>0</v>
      </c>
    </row>
    <row r="96" spans="1:9" x14ac:dyDescent="0.35">
      <c r="A96" s="29" t="str" cm="1">
        <f t="array" ref="A96">T_Déclaration_BRI_Hdr[Q_Key]</f>
        <v>0-0|0|0|BRI</v>
      </c>
      <c r="B96" s="29" t="s">
        <v>746</v>
      </c>
      <c r="C96" s="29" t="s">
        <v>748</v>
      </c>
      <c r="D96" s="29" t="s">
        <v>77</v>
      </c>
      <c r="E96" s="122">
        <f t="shared" si="4"/>
        <v>0</v>
      </c>
      <c r="F96" s="29" t="s">
        <v>99</v>
      </c>
      <c r="G96" s="32">
        <f>'2. Demande de remboursement'!AD89</f>
        <v>0</v>
      </c>
      <c r="H96" s="105">
        <f t="shared" si="5"/>
        <v>0</v>
      </c>
      <c r="I96" s="113">
        <f>Table6[[#This Row],[Qty]]*Table6[[#This Row],[Cout_unitaire]]</f>
        <v>0</v>
      </c>
    </row>
    <row r="97" spans="1:9" x14ac:dyDescent="0.35">
      <c r="A97" s="29" t="str" cm="1">
        <f t="array" ref="A97">T_Déclaration_BRI_Hdr[Q_Key]</f>
        <v>0-0|0|0|BRI</v>
      </c>
      <c r="B97" s="29" t="s">
        <v>746</v>
      </c>
      <c r="C97" s="29" t="s">
        <v>748</v>
      </c>
      <c r="D97" s="29" t="s">
        <v>77</v>
      </c>
      <c r="E97" s="122">
        <f t="shared" si="4"/>
        <v>0</v>
      </c>
      <c r="F97" s="29" t="s">
        <v>100</v>
      </c>
      <c r="G97" s="32">
        <f>'2. Demande de remboursement'!AD90</f>
        <v>0</v>
      </c>
      <c r="H97" s="105">
        <f t="shared" si="5"/>
        <v>0</v>
      </c>
      <c r="I97" s="113">
        <f>Table6[[#This Row],[Qty]]*Table6[[#This Row],[Cout_unitaire]]</f>
        <v>0</v>
      </c>
    </row>
    <row r="98" spans="1:9" x14ac:dyDescent="0.35">
      <c r="A98" s="29" t="str" cm="1">
        <f t="array" ref="A98">T_Déclaration_BRI_Hdr[Q_Key]</f>
        <v>0-0|0|0|BRI</v>
      </c>
      <c r="B98" s="29" t="s">
        <v>746</v>
      </c>
      <c r="C98" s="29" t="s">
        <v>748</v>
      </c>
      <c r="D98" s="29" t="s">
        <v>77</v>
      </c>
      <c r="E98" s="122">
        <f t="shared" si="4"/>
        <v>0</v>
      </c>
      <c r="F98" s="29" t="s">
        <v>97</v>
      </c>
      <c r="G98" s="32">
        <f>'2. Demande de remboursement'!AD91</f>
        <v>0</v>
      </c>
      <c r="H98" s="105">
        <f t="shared" si="5"/>
        <v>0</v>
      </c>
      <c r="I98" s="113">
        <f>Table6[[#This Row],[Qty]]*Table6[[#This Row],[Cout_unitaire]]</f>
        <v>0</v>
      </c>
    </row>
    <row r="99" spans="1:9" x14ac:dyDescent="0.35">
      <c r="A99" s="29" t="str" cm="1">
        <f t="array" ref="A99">T_Déclaration_BRI_Hdr[Q_Key]</f>
        <v>0-0|0|0|BRI</v>
      </c>
      <c r="B99" s="29" t="s">
        <v>746</v>
      </c>
      <c r="C99" s="29" t="s">
        <v>748</v>
      </c>
      <c r="D99" s="29" t="s">
        <v>77</v>
      </c>
      <c r="E99" s="122">
        <f t="shared" si="4"/>
        <v>0</v>
      </c>
      <c r="F99" s="29" t="s">
        <v>98</v>
      </c>
      <c r="G99" s="32">
        <f>'2. Demande de remboursement'!AD92</f>
        <v>0</v>
      </c>
      <c r="H99" s="105">
        <f t="shared" si="5"/>
        <v>0</v>
      </c>
      <c r="I99" s="113">
        <f>Table6[[#This Row],[Qty]]*Table6[[#This Row],[Cout_unitaire]]</f>
        <v>0</v>
      </c>
    </row>
    <row r="100" spans="1:9" x14ac:dyDescent="0.35">
      <c r="A100" s="29" t="str" cm="1">
        <f t="array" ref="A100">T_Déclaration_BRI_Hdr[Q_Key]</f>
        <v>0-0|0|0|BRI</v>
      </c>
      <c r="B100" s="29" t="s">
        <v>746</v>
      </c>
      <c r="C100" s="29" t="s">
        <v>748</v>
      </c>
      <c r="D100" s="29" t="s">
        <v>77</v>
      </c>
      <c r="E100" s="122">
        <f t="shared" si="4"/>
        <v>0</v>
      </c>
      <c r="F100" s="29" t="s">
        <v>99</v>
      </c>
      <c r="G100" s="32">
        <f>'2. Demande de remboursement'!AD93</f>
        <v>0</v>
      </c>
      <c r="H100" s="105">
        <f t="shared" si="5"/>
        <v>0</v>
      </c>
      <c r="I100" s="113">
        <f>Table6[[#This Row],[Qty]]*Table6[[#This Row],[Cout_unitaire]]</f>
        <v>0</v>
      </c>
    </row>
    <row r="101" spans="1:9" x14ac:dyDescent="0.35">
      <c r="A101" s="29" t="str" cm="1">
        <f t="array" ref="A101">T_Déclaration_BRI_Hdr[Q_Key]</f>
        <v>0-0|0|0|BRI</v>
      </c>
      <c r="B101" s="29" t="s">
        <v>746</v>
      </c>
      <c r="C101" s="29" t="s">
        <v>748</v>
      </c>
      <c r="D101" s="29" t="s">
        <v>77</v>
      </c>
      <c r="E101" s="122">
        <f t="shared" si="4"/>
        <v>0</v>
      </c>
      <c r="F101" s="29" t="s">
        <v>100</v>
      </c>
      <c r="G101" s="32">
        <f>'2. Demande de remboursement'!AD94</f>
        <v>0</v>
      </c>
      <c r="H101" s="105">
        <f t="shared" si="5"/>
        <v>0</v>
      </c>
      <c r="I101" s="113">
        <f>Table6[[#This Row],[Qty]]*Table6[[#This Row],[Cout_unitaire]]</f>
        <v>0</v>
      </c>
    </row>
    <row r="102" spans="1:9" x14ac:dyDescent="0.35">
      <c r="A102" s="29" t="str" cm="1">
        <f t="array" ref="A102">T_Déclaration_BRI_Hdr[Q_Key]</f>
        <v>0-0|0|0|BRI</v>
      </c>
      <c r="B102" s="29" t="s">
        <v>746</v>
      </c>
      <c r="C102" s="29" t="s">
        <v>749</v>
      </c>
      <c r="D102" s="29" t="s">
        <v>71</v>
      </c>
      <c r="E102" s="122" t="str">
        <f t="shared" si="4"/>
        <v>360L</v>
      </c>
      <c r="G102" s="32">
        <f>'2. Demande de remboursement'!AJ65</f>
        <v>0</v>
      </c>
      <c r="H102" s="105">
        <f t="shared" si="5"/>
        <v>82.9</v>
      </c>
      <c r="I102" s="113">
        <f>Table6[[#This Row],[Qty]]*Table6[[#This Row],[Cout_unitaire]]</f>
        <v>0</v>
      </c>
    </row>
    <row r="103" spans="1:9" x14ac:dyDescent="0.35">
      <c r="A103" s="29" t="str" cm="1">
        <f t="array" ref="A103">T_Déclaration_BRI_Hdr[Q_Key]</f>
        <v>0-0|0|0|BRI</v>
      </c>
      <c r="B103" s="29" t="s">
        <v>746</v>
      </c>
      <c r="C103" s="29" t="s">
        <v>749</v>
      </c>
      <c r="D103" s="29" t="s">
        <v>71</v>
      </c>
      <c r="E103" s="122" t="str">
        <f t="shared" si="4"/>
        <v>240L</v>
      </c>
      <c r="G103" s="32">
        <f>'2. Demande de remboursement'!AJ66</f>
        <v>0</v>
      </c>
      <c r="H103" s="105">
        <f t="shared" si="5"/>
        <v>82.9</v>
      </c>
      <c r="I103" s="113">
        <f>Table6[[#This Row],[Qty]]*Table6[[#This Row],[Cout_unitaire]]</f>
        <v>0</v>
      </c>
    </row>
    <row r="104" spans="1:9" x14ac:dyDescent="0.35">
      <c r="A104" s="29" t="str" cm="1">
        <f t="array" ref="A104">T_Déclaration_BRI_Hdr[Q_Key]</f>
        <v>0-0|0|0|BRI</v>
      </c>
      <c r="B104" s="29" t="s">
        <v>746</v>
      </c>
      <c r="C104" s="29" t="s">
        <v>749</v>
      </c>
      <c r="D104" s="29" t="s">
        <v>71</v>
      </c>
      <c r="E104" s="122">
        <f t="shared" ref="E104:E131" si="6">E74</f>
        <v>0</v>
      </c>
      <c r="G104" s="32">
        <f>'2. Demande de remboursement'!AJ67</f>
        <v>0</v>
      </c>
      <c r="H104" s="105">
        <f t="shared" ref="H104:H131" si="7">H74</f>
        <v>0</v>
      </c>
      <c r="I104" s="113">
        <f>Table6[[#This Row],[Qty]]*Table6[[#This Row],[Cout_unitaire]]</f>
        <v>0</v>
      </c>
    </row>
    <row r="105" spans="1:9" x14ac:dyDescent="0.35">
      <c r="A105" s="29" t="str" cm="1">
        <f t="array" ref="A105">T_Déclaration_BRI_Hdr[Q_Key]</f>
        <v>0-0|0|0|BRI</v>
      </c>
      <c r="B105" s="29" t="s">
        <v>746</v>
      </c>
      <c r="C105" s="29" t="s">
        <v>749</v>
      </c>
      <c r="D105" s="29" t="s">
        <v>71</v>
      </c>
      <c r="E105" s="122">
        <f t="shared" si="6"/>
        <v>0</v>
      </c>
      <c r="G105" s="32">
        <f>'2. Demande de remboursement'!AJ68</f>
        <v>0</v>
      </c>
      <c r="H105" s="105">
        <f t="shared" si="7"/>
        <v>0</v>
      </c>
      <c r="I105" s="113">
        <f>Table6[[#This Row],[Qty]]*Table6[[#This Row],[Cout_unitaire]]</f>
        <v>0</v>
      </c>
    </row>
    <row r="106" spans="1:9" x14ac:dyDescent="0.35">
      <c r="A106" s="29" t="str" cm="1">
        <f t="array" ref="A106">T_Déclaration_BRI_Hdr[Q_Key]</f>
        <v>0-0|0|0|BRI</v>
      </c>
      <c r="B106" s="29" t="s">
        <v>746</v>
      </c>
      <c r="C106" s="29" t="s">
        <v>749</v>
      </c>
      <c r="D106" s="29" t="s">
        <v>71</v>
      </c>
      <c r="E106" s="122">
        <f t="shared" si="6"/>
        <v>0</v>
      </c>
      <c r="G106" s="32">
        <f>'2. Demande de remboursement'!AJ69</f>
        <v>0</v>
      </c>
      <c r="H106" s="105">
        <f t="shared" si="7"/>
        <v>0</v>
      </c>
      <c r="I106" s="113">
        <f>Table6[[#This Row],[Qty]]*Table6[[#This Row],[Cout_unitaire]]</f>
        <v>0</v>
      </c>
    </row>
    <row r="107" spans="1:9" x14ac:dyDescent="0.35">
      <c r="A107" s="29" t="str" cm="1">
        <f t="array" ref="A107">T_Déclaration_BRI_Hdr[Q_Key]</f>
        <v>0-0|0|0|BRI</v>
      </c>
      <c r="B107" s="29" t="s">
        <v>746</v>
      </c>
      <c r="C107" s="29" t="s">
        <v>749</v>
      </c>
      <c r="D107" s="29" t="s">
        <v>74</v>
      </c>
      <c r="E107" s="122" t="str">
        <f t="shared" si="6"/>
        <v>360L</v>
      </c>
      <c r="G107" s="32">
        <f>'2. Demande de remboursement'!AJ70</f>
        <v>0</v>
      </c>
      <c r="H107" s="105">
        <f t="shared" si="7"/>
        <v>82.9</v>
      </c>
      <c r="I107" s="113">
        <f>Table6[[#This Row],[Qty]]*Table6[[#This Row],[Cout_unitaire]]</f>
        <v>0</v>
      </c>
    </row>
    <row r="108" spans="1:9" x14ac:dyDescent="0.35">
      <c r="A108" s="29" t="str" cm="1">
        <f t="array" ref="A108">T_Déclaration_BRI_Hdr[Q_Key]</f>
        <v>0-0|0|0|BRI</v>
      </c>
      <c r="B108" s="29" t="s">
        <v>746</v>
      </c>
      <c r="C108" s="29" t="s">
        <v>749</v>
      </c>
      <c r="D108" s="29" t="s">
        <v>74</v>
      </c>
      <c r="E108" s="122" t="str">
        <f t="shared" si="6"/>
        <v>240L</v>
      </c>
      <c r="G108" s="32">
        <f>'2. Demande de remboursement'!AJ71</f>
        <v>0</v>
      </c>
      <c r="H108" s="105">
        <f t="shared" si="7"/>
        <v>82.9</v>
      </c>
      <c r="I108" s="113">
        <f>Table6[[#This Row],[Qty]]*Table6[[#This Row],[Cout_unitaire]]</f>
        <v>0</v>
      </c>
    </row>
    <row r="109" spans="1:9" x14ac:dyDescent="0.35">
      <c r="A109" s="29" t="str" cm="1">
        <f t="array" ref="A109">T_Déclaration_BRI_Hdr[Q_Key]</f>
        <v>0-0|0|0|BRI</v>
      </c>
      <c r="B109" s="29" t="s">
        <v>746</v>
      </c>
      <c r="C109" s="29" t="s">
        <v>749</v>
      </c>
      <c r="D109" s="29" t="s">
        <v>74</v>
      </c>
      <c r="E109" s="122">
        <f t="shared" si="6"/>
        <v>0</v>
      </c>
      <c r="G109" s="32">
        <f>'2. Demande de remboursement'!AJ72</f>
        <v>0</v>
      </c>
      <c r="H109" s="105">
        <f t="shared" si="7"/>
        <v>0</v>
      </c>
      <c r="I109" s="113">
        <f>Table6[[#This Row],[Qty]]*Table6[[#This Row],[Cout_unitaire]]</f>
        <v>0</v>
      </c>
    </row>
    <row r="110" spans="1:9" x14ac:dyDescent="0.35">
      <c r="A110" s="29" t="str" cm="1">
        <f t="array" ref="A110">T_Déclaration_BRI_Hdr[Q_Key]</f>
        <v>0-0|0|0|BRI</v>
      </c>
      <c r="B110" s="29" t="s">
        <v>746</v>
      </c>
      <c r="C110" s="29" t="s">
        <v>749</v>
      </c>
      <c r="D110" s="29" t="s">
        <v>74</v>
      </c>
      <c r="E110" s="122">
        <f t="shared" si="6"/>
        <v>0</v>
      </c>
      <c r="G110" s="32">
        <f>'2. Demande de remboursement'!AJ73</f>
        <v>0</v>
      </c>
      <c r="H110" s="105">
        <f t="shared" si="7"/>
        <v>0</v>
      </c>
      <c r="I110" s="113">
        <f>Table6[[#This Row],[Qty]]*Table6[[#This Row],[Cout_unitaire]]</f>
        <v>0</v>
      </c>
    </row>
    <row r="111" spans="1:9" x14ac:dyDescent="0.35">
      <c r="A111" s="29" t="str" cm="1">
        <f t="array" ref="A111">T_Déclaration_BRI_Hdr[Q_Key]</f>
        <v>0-0|0|0|BRI</v>
      </c>
      <c r="B111" s="29" t="s">
        <v>746</v>
      </c>
      <c r="C111" s="29" t="s">
        <v>749</v>
      </c>
      <c r="D111" s="29" t="s">
        <v>74</v>
      </c>
      <c r="E111" s="122">
        <f t="shared" si="6"/>
        <v>0</v>
      </c>
      <c r="G111" s="32">
        <f>'2. Demande de remboursement'!AJ74</f>
        <v>0</v>
      </c>
      <c r="H111" s="105">
        <f t="shared" si="7"/>
        <v>0</v>
      </c>
      <c r="I111" s="113">
        <f>Table6[[#This Row],[Qty]]*Table6[[#This Row],[Cout_unitaire]]</f>
        <v>0</v>
      </c>
    </row>
    <row r="112" spans="1:9" x14ac:dyDescent="0.35">
      <c r="A112" s="29" t="str" cm="1">
        <f t="array" ref="A112">T_Déclaration_BRI_Hdr[Q_Key]</f>
        <v>0-0|0|0|BRI</v>
      </c>
      <c r="B112" s="29" t="s">
        <v>746</v>
      </c>
      <c r="C112" s="29" t="s">
        <v>749</v>
      </c>
      <c r="D112" s="29" t="s">
        <v>77</v>
      </c>
      <c r="E112" s="122" t="str">
        <f t="shared" si="6"/>
        <v>360L</v>
      </c>
      <c r="F112" s="29" t="s">
        <v>97</v>
      </c>
      <c r="G112" s="32">
        <f>'2. Demande de remboursement'!AJ75</f>
        <v>0</v>
      </c>
      <c r="H112" s="105">
        <f t="shared" si="7"/>
        <v>19.95</v>
      </c>
      <c r="I112" s="113">
        <f>Table6[[#This Row],[Qty]]*Table6[[#This Row],[Cout_unitaire]]</f>
        <v>0</v>
      </c>
    </row>
    <row r="113" spans="1:9" x14ac:dyDescent="0.35">
      <c r="A113" s="29" t="str" cm="1">
        <f t="array" ref="A113">T_Déclaration_BRI_Hdr[Q_Key]</f>
        <v>0-0|0|0|BRI</v>
      </c>
      <c r="B113" s="29" t="s">
        <v>746</v>
      </c>
      <c r="C113" s="29" t="s">
        <v>749</v>
      </c>
      <c r="D113" s="29" t="s">
        <v>77</v>
      </c>
      <c r="E113" s="122" t="str">
        <f t="shared" si="6"/>
        <v>360L</v>
      </c>
      <c r="F113" s="29" t="s">
        <v>98</v>
      </c>
      <c r="G113" s="32">
        <f>'2. Demande de remboursement'!AJ76</f>
        <v>0</v>
      </c>
      <c r="H113" s="105">
        <f t="shared" si="7"/>
        <v>2.7</v>
      </c>
      <c r="I113" s="113">
        <f>Table6[[#This Row],[Qty]]*Table6[[#This Row],[Cout_unitaire]]</f>
        <v>0</v>
      </c>
    </row>
    <row r="114" spans="1:9" x14ac:dyDescent="0.35">
      <c r="A114" s="29" t="str" cm="1">
        <f t="array" ref="A114">T_Déclaration_BRI_Hdr[Q_Key]</f>
        <v>0-0|0|0|BRI</v>
      </c>
      <c r="B114" s="29" t="s">
        <v>746</v>
      </c>
      <c r="C114" s="29" t="s">
        <v>749</v>
      </c>
      <c r="D114" s="29" t="s">
        <v>77</v>
      </c>
      <c r="E114" s="122" t="str">
        <f t="shared" si="6"/>
        <v>360L</v>
      </c>
      <c r="F114" s="29" t="s">
        <v>99</v>
      </c>
      <c r="G114" s="32">
        <f>'2. Demande de remboursement'!AJ77</f>
        <v>0</v>
      </c>
      <c r="H114" s="105">
        <f t="shared" si="7"/>
        <v>5.9</v>
      </c>
      <c r="I114" s="113">
        <f>Table6[[#This Row],[Qty]]*Table6[[#This Row],[Cout_unitaire]]</f>
        <v>0</v>
      </c>
    </row>
    <row r="115" spans="1:9" x14ac:dyDescent="0.35">
      <c r="A115" s="29" t="str" cm="1">
        <f t="array" ref="A115">T_Déclaration_BRI_Hdr[Q_Key]</f>
        <v>0-0|0|0|BRI</v>
      </c>
      <c r="B115" s="29" t="s">
        <v>746</v>
      </c>
      <c r="C115" s="29" t="s">
        <v>749</v>
      </c>
      <c r="D115" s="29" t="s">
        <v>77</v>
      </c>
      <c r="E115" s="122" t="str">
        <f t="shared" si="6"/>
        <v>360L</v>
      </c>
      <c r="F115" s="29" t="s">
        <v>100</v>
      </c>
      <c r="G115" s="32">
        <f>'2. Demande de remboursement'!AJ78</f>
        <v>0</v>
      </c>
      <c r="H115" s="105">
        <f t="shared" si="7"/>
        <v>5.4</v>
      </c>
      <c r="I115" s="113">
        <f>Table6[[#This Row],[Qty]]*Table6[[#This Row],[Cout_unitaire]]</f>
        <v>0</v>
      </c>
    </row>
    <row r="116" spans="1:9" x14ac:dyDescent="0.35">
      <c r="A116" s="29" t="str" cm="1">
        <f t="array" ref="A116">T_Déclaration_BRI_Hdr[Q_Key]</f>
        <v>0-0|0|0|BRI</v>
      </c>
      <c r="B116" s="29" t="s">
        <v>746</v>
      </c>
      <c r="C116" s="29" t="s">
        <v>749</v>
      </c>
      <c r="D116" s="29" t="s">
        <v>77</v>
      </c>
      <c r="E116" s="122" t="str">
        <f t="shared" si="6"/>
        <v>240L</v>
      </c>
      <c r="F116" s="29" t="s">
        <v>97</v>
      </c>
      <c r="G116" s="32">
        <f>'2. Demande de remboursement'!AJ79</f>
        <v>0</v>
      </c>
      <c r="H116" s="105">
        <f t="shared" si="7"/>
        <v>19.95</v>
      </c>
      <c r="I116" s="113">
        <f>Table6[[#This Row],[Qty]]*Table6[[#This Row],[Cout_unitaire]]</f>
        <v>0</v>
      </c>
    </row>
    <row r="117" spans="1:9" x14ac:dyDescent="0.35">
      <c r="A117" s="29" t="str" cm="1">
        <f t="array" ref="A117">T_Déclaration_BRI_Hdr[Q_Key]</f>
        <v>0-0|0|0|BRI</v>
      </c>
      <c r="B117" s="29" t="s">
        <v>746</v>
      </c>
      <c r="C117" s="29" t="s">
        <v>749</v>
      </c>
      <c r="D117" s="29" t="s">
        <v>77</v>
      </c>
      <c r="E117" s="122" t="str">
        <f t="shared" si="6"/>
        <v>240L</v>
      </c>
      <c r="F117" s="29" t="s">
        <v>98</v>
      </c>
      <c r="G117" s="32">
        <f>'2. Demande de remboursement'!AJ80</f>
        <v>0</v>
      </c>
      <c r="H117" s="105">
        <f t="shared" si="7"/>
        <v>2.7</v>
      </c>
      <c r="I117" s="113">
        <f>Table6[[#This Row],[Qty]]*Table6[[#This Row],[Cout_unitaire]]</f>
        <v>0</v>
      </c>
    </row>
    <row r="118" spans="1:9" x14ac:dyDescent="0.35">
      <c r="A118" s="29" t="str" cm="1">
        <f t="array" ref="A118">T_Déclaration_BRI_Hdr[Q_Key]</f>
        <v>0-0|0|0|BRI</v>
      </c>
      <c r="B118" s="29" t="s">
        <v>746</v>
      </c>
      <c r="C118" s="29" t="s">
        <v>749</v>
      </c>
      <c r="D118" s="29" t="s">
        <v>77</v>
      </c>
      <c r="E118" s="122" t="str">
        <f t="shared" si="6"/>
        <v>240L</v>
      </c>
      <c r="F118" s="29" t="s">
        <v>99</v>
      </c>
      <c r="G118" s="32">
        <f>'2. Demande de remboursement'!AJ81</f>
        <v>0</v>
      </c>
      <c r="H118" s="105">
        <f t="shared" si="7"/>
        <v>5.9</v>
      </c>
      <c r="I118" s="113">
        <f>Table6[[#This Row],[Qty]]*Table6[[#This Row],[Cout_unitaire]]</f>
        <v>0</v>
      </c>
    </row>
    <row r="119" spans="1:9" x14ac:dyDescent="0.35">
      <c r="A119" s="29" t="str" cm="1">
        <f t="array" ref="A119">T_Déclaration_BRI_Hdr[Q_Key]</f>
        <v>0-0|0|0|BRI</v>
      </c>
      <c r="B119" s="29" t="s">
        <v>746</v>
      </c>
      <c r="C119" s="29" t="s">
        <v>749</v>
      </c>
      <c r="D119" s="29" t="s">
        <v>77</v>
      </c>
      <c r="E119" s="122" t="str">
        <f t="shared" si="6"/>
        <v>240L</v>
      </c>
      <c r="F119" s="29" t="s">
        <v>100</v>
      </c>
      <c r="G119" s="32">
        <f>'2. Demande de remboursement'!AJ82</f>
        <v>0</v>
      </c>
      <c r="H119" s="105">
        <f t="shared" si="7"/>
        <v>5.4</v>
      </c>
      <c r="I119" s="113">
        <f>Table6[[#This Row],[Qty]]*Table6[[#This Row],[Cout_unitaire]]</f>
        <v>0</v>
      </c>
    </row>
    <row r="120" spans="1:9" x14ac:dyDescent="0.35">
      <c r="A120" s="29" t="str" cm="1">
        <f t="array" ref="A120">T_Déclaration_BRI_Hdr[Q_Key]</f>
        <v>0-0|0|0|BRI</v>
      </c>
      <c r="B120" s="29" t="s">
        <v>746</v>
      </c>
      <c r="C120" s="29" t="s">
        <v>749</v>
      </c>
      <c r="D120" s="29" t="s">
        <v>77</v>
      </c>
      <c r="E120" s="122">
        <f t="shared" si="6"/>
        <v>0</v>
      </c>
      <c r="F120" s="29" t="s">
        <v>97</v>
      </c>
      <c r="G120" s="32">
        <f>'2. Demande de remboursement'!AJ83</f>
        <v>0</v>
      </c>
      <c r="H120" s="105">
        <f t="shared" si="7"/>
        <v>0</v>
      </c>
      <c r="I120" s="113">
        <f>Table6[[#This Row],[Qty]]*Table6[[#This Row],[Cout_unitaire]]</f>
        <v>0</v>
      </c>
    </row>
    <row r="121" spans="1:9" x14ac:dyDescent="0.35">
      <c r="A121" s="29" t="str" cm="1">
        <f t="array" ref="A121">T_Déclaration_BRI_Hdr[Q_Key]</f>
        <v>0-0|0|0|BRI</v>
      </c>
      <c r="B121" s="29" t="s">
        <v>746</v>
      </c>
      <c r="C121" s="29" t="s">
        <v>749</v>
      </c>
      <c r="D121" s="29" t="s">
        <v>77</v>
      </c>
      <c r="E121" s="122">
        <f t="shared" si="6"/>
        <v>0</v>
      </c>
      <c r="F121" s="29" t="s">
        <v>98</v>
      </c>
      <c r="G121" s="32">
        <f>'2. Demande de remboursement'!AJ84</f>
        <v>0</v>
      </c>
      <c r="H121" s="105">
        <f t="shared" si="7"/>
        <v>0</v>
      </c>
      <c r="I121" s="113">
        <f>Table6[[#This Row],[Qty]]*Table6[[#This Row],[Cout_unitaire]]</f>
        <v>0</v>
      </c>
    </row>
    <row r="122" spans="1:9" x14ac:dyDescent="0.35">
      <c r="A122" s="29" t="str" cm="1">
        <f t="array" ref="A122">T_Déclaration_BRI_Hdr[Q_Key]</f>
        <v>0-0|0|0|BRI</v>
      </c>
      <c r="B122" s="29" t="s">
        <v>746</v>
      </c>
      <c r="C122" s="29" t="s">
        <v>749</v>
      </c>
      <c r="D122" s="29" t="s">
        <v>77</v>
      </c>
      <c r="E122" s="122">
        <f t="shared" si="6"/>
        <v>0</v>
      </c>
      <c r="F122" s="29" t="s">
        <v>99</v>
      </c>
      <c r="G122" s="32">
        <f>'2. Demande de remboursement'!AJ85</f>
        <v>0</v>
      </c>
      <c r="H122" s="105">
        <f t="shared" si="7"/>
        <v>0</v>
      </c>
      <c r="I122" s="113">
        <f>Table6[[#This Row],[Qty]]*Table6[[#This Row],[Cout_unitaire]]</f>
        <v>0</v>
      </c>
    </row>
    <row r="123" spans="1:9" x14ac:dyDescent="0.35">
      <c r="A123" s="29" t="str" cm="1">
        <f t="array" ref="A123">T_Déclaration_BRI_Hdr[Q_Key]</f>
        <v>0-0|0|0|BRI</v>
      </c>
      <c r="B123" s="29" t="s">
        <v>746</v>
      </c>
      <c r="C123" s="29" t="s">
        <v>749</v>
      </c>
      <c r="D123" s="29" t="s">
        <v>77</v>
      </c>
      <c r="E123" s="122">
        <f t="shared" si="6"/>
        <v>0</v>
      </c>
      <c r="F123" s="29" t="s">
        <v>100</v>
      </c>
      <c r="G123" s="32">
        <f>'2. Demande de remboursement'!AJ86</f>
        <v>0</v>
      </c>
      <c r="H123" s="105">
        <f t="shared" si="7"/>
        <v>0</v>
      </c>
      <c r="I123" s="113">
        <f>Table6[[#This Row],[Qty]]*Table6[[#This Row],[Cout_unitaire]]</f>
        <v>0</v>
      </c>
    </row>
    <row r="124" spans="1:9" x14ac:dyDescent="0.35">
      <c r="A124" s="29" t="str" cm="1">
        <f t="array" ref="A124">T_Déclaration_BRI_Hdr[Q_Key]</f>
        <v>0-0|0|0|BRI</v>
      </c>
      <c r="B124" s="29" t="s">
        <v>746</v>
      </c>
      <c r="C124" s="29" t="s">
        <v>749</v>
      </c>
      <c r="D124" s="29" t="s">
        <v>77</v>
      </c>
      <c r="E124" s="122">
        <f t="shared" si="6"/>
        <v>0</v>
      </c>
      <c r="F124" s="29" t="s">
        <v>97</v>
      </c>
      <c r="G124" s="32">
        <f>'2. Demande de remboursement'!AJ87</f>
        <v>0</v>
      </c>
      <c r="H124" s="105">
        <f t="shared" si="7"/>
        <v>0</v>
      </c>
      <c r="I124" s="113">
        <f>Table6[[#This Row],[Qty]]*Table6[[#This Row],[Cout_unitaire]]</f>
        <v>0</v>
      </c>
    </row>
    <row r="125" spans="1:9" x14ac:dyDescent="0.35">
      <c r="A125" s="29" t="str" cm="1">
        <f t="array" ref="A125">T_Déclaration_BRI_Hdr[Q_Key]</f>
        <v>0-0|0|0|BRI</v>
      </c>
      <c r="B125" s="29" t="s">
        <v>746</v>
      </c>
      <c r="C125" s="29" t="s">
        <v>749</v>
      </c>
      <c r="D125" s="29" t="s">
        <v>77</v>
      </c>
      <c r="E125" s="122">
        <f t="shared" si="6"/>
        <v>0</v>
      </c>
      <c r="F125" s="29" t="s">
        <v>98</v>
      </c>
      <c r="G125" s="32">
        <f>'2. Demande de remboursement'!AJ88</f>
        <v>0</v>
      </c>
      <c r="H125" s="105">
        <f t="shared" si="7"/>
        <v>0</v>
      </c>
      <c r="I125" s="113">
        <f>Table6[[#This Row],[Qty]]*Table6[[#This Row],[Cout_unitaire]]</f>
        <v>0</v>
      </c>
    </row>
    <row r="126" spans="1:9" x14ac:dyDescent="0.35">
      <c r="A126" s="29" t="str" cm="1">
        <f t="array" ref="A126">T_Déclaration_BRI_Hdr[Q_Key]</f>
        <v>0-0|0|0|BRI</v>
      </c>
      <c r="B126" s="29" t="s">
        <v>746</v>
      </c>
      <c r="C126" s="29" t="s">
        <v>749</v>
      </c>
      <c r="D126" s="29" t="s">
        <v>77</v>
      </c>
      <c r="E126" s="122">
        <f t="shared" si="6"/>
        <v>0</v>
      </c>
      <c r="F126" s="29" t="s">
        <v>99</v>
      </c>
      <c r="G126" s="32">
        <f>'2. Demande de remboursement'!AJ89</f>
        <v>0</v>
      </c>
      <c r="H126" s="105">
        <f t="shared" si="7"/>
        <v>0</v>
      </c>
      <c r="I126" s="113">
        <f>Table6[[#This Row],[Qty]]*Table6[[#This Row],[Cout_unitaire]]</f>
        <v>0</v>
      </c>
    </row>
    <row r="127" spans="1:9" x14ac:dyDescent="0.35">
      <c r="A127" s="29" t="str" cm="1">
        <f t="array" ref="A127">T_Déclaration_BRI_Hdr[Q_Key]</f>
        <v>0-0|0|0|BRI</v>
      </c>
      <c r="B127" s="29" t="s">
        <v>746</v>
      </c>
      <c r="C127" s="29" t="s">
        <v>749</v>
      </c>
      <c r="D127" s="29" t="s">
        <v>77</v>
      </c>
      <c r="E127" s="122">
        <f t="shared" si="6"/>
        <v>0</v>
      </c>
      <c r="F127" s="29" t="s">
        <v>100</v>
      </c>
      <c r="G127" s="32">
        <f>'2. Demande de remboursement'!AJ90</f>
        <v>0</v>
      </c>
      <c r="H127" s="105">
        <f t="shared" si="7"/>
        <v>0</v>
      </c>
      <c r="I127" s="113">
        <f>Table6[[#This Row],[Qty]]*Table6[[#This Row],[Cout_unitaire]]</f>
        <v>0</v>
      </c>
    </row>
    <row r="128" spans="1:9" x14ac:dyDescent="0.35">
      <c r="A128" s="29" t="str" cm="1">
        <f t="array" ref="A128">T_Déclaration_BRI_Hdr[Q_Key]</f>
        <v>0-0|0|0|BRI</v>
      </c>
      <c r="B128" s="29" t="s">
        <v>746</v>
      </c>
      <c r="C128" s="29" t="s">
        <v>749</v>
      </c>
      <c r="D128" s="29" t="s">
        <v>77</v>
      </c>
      <c r="E128" s="122">
        <f t="shared" si="6"/>
        <v>0</v>
      </c>
      <c r="F128" s="29" t="s">
        <v>97</v>
      </c>
      <c r="G128" s="32">
        <f>'2. Demande de remboursement'!AJ91</f>
        <v>0</v>
      </c>
      <c r="H128" s="105">
        <f t="shared" si="7"/>
        <v>0</v>
      </c>
      <c r="I128" s="113">
        <f>Table6[[#This Row],[Qty]]*Table6[[#This Row],[Cout_unitaire]]</f>
        <v>0</v>
      </c>
    </row>
    <row r="129" spans="1:9" x14ac:dyDescent="0.35">
      <c r="A129" s="29" t="str" cm="1">
        <f t="array" ref="A129">T_Déclaration_BRI_Hdr[Q_Key]</f>
        <v>0-0|0|0|BRI</v>
      </c>
      <c r="B129" s="29" t="s">
        <v>746</v>
      </c>
      <c r="C129" s="29" t="s">
        <v>749</v>
      </c>
      <c r="D129" s="29" t="s">
        <v>77</v>
      </c>
      <c r="E129" s="122">
        <f t="shared" si="6"/>
        <v>0</v>
      </c>
      <c r="F129" s="29" t="s">
        <v>98</v>
      </c>
      <c r="G129" s="32">
        <f>'2. Demande de remboursement'!AJ92</f>
        <v>0</v>
      </c>
      <c r="H129" s="105">
        <f t="shared" si="7"/>
        <v>0</v>
      </c>
      <c r="I129" s="113">
        <f>Table6[[#This Row],[Qty]]*Table6[[#This Row],[Cout_unitaire]]</f>
        <v>0</v>
      </c>
    </row>
    <row r="130" spans="1:9" x14ac:dyDescent="0.35">
      <c r="A130" s="29" t="str" cm="1">
        <f t="array" ref="A130">T_Déclaration_BRI_Hdr[Q_Key]</f>
        <v>0-0|0|0|BRI</v>
      </c>
      <c r="B130" s="29" t="s">
        <v>746</v>
      </c>
      <c r="C130" s="29" t="s">
        <v>749</v>
      </c>
      <c r="D130" s="29" t="s">
        <v>77</v>
      </c>
      <c r="E130" s="122">
        <f t="shared" si="6"/>
        <v>0</v>
      </c>
      <c r="F130" s="29" t="s">
        <v>99</v>
      </c>
      <c r="G130" s="32">
        <f>'2. Demande de remboursement'!AJ93</f>
        <v>0</v>
      </c>
      <c r="H130" s="105">
        <f t="shared" si="7"/>
        <v>0</v>
      </c>
      <c r="I130" s="113">
        <f>Table6[[#This Row],[Qty]]*Table6[[#This Row],[Cout_unitaire]]</f>
        <v>0</v>
      </c>
    </row>
    <row r="131" spans="1:9" x14ac:dyDescent="0.35">
      <c r="A131" s="29" t="str" cm="1">
        <f t="array" ref="A131">T_Déclaration_BRI_Hdr[Q_Key]</f>
        <v>0-0|0|0|BRI</v>
      </c>
      <c r="B131" s="29" t="s">
        <v>746</v>
      </c>
      <c r="C131" s="29" t="s">
        <v>749</v>
      </c>
      <c r="D131" s="29" t="s">
        <v>77</v>
      </c>
      <c r="E131" s="122">
        <f t="shared" si="6"/>
        <v>0</v>
      </c>
      <c r="F131" s="29" t="s">
        <v>100</v>
      </c>
      <c r="G131" s="32">
        <f>'2. Demande de remboursement'!AJ94</f>
        <v>0</v>
      </c>
      <c r="H131" s="105">
        <f t="shared" si="7"/>
        <v>0</v>
      </c>
      <c r="I131" s="113">
        <f>Table6[[#This Row],[Qty]]*Table6[[#This Row],[Cout_unitaire]]</f>
        <v>0</v>
      </c>
    </row>
    <row r="132" spans="1:9" x14ac:dyDescent="0.35">
      <c r="A132" s="29" t="str" cm="1">
        <f t="array" ref="A132">T_Déclaration_BRI_Hdr[Q_Key]</f>
        <v>0-0|0|0|BRI</v>
      </c>
      <c r="B132" s="29" t="s">
        <v>58</v>
      </c>
      <c r="C132" s="29" t="s">
        <v>747</v>
      </c>
      <c r="D132" s="29" t="s">
        <v>85</v>
      </c>
      <c r="E132" s="122" t="s">
        <v>94</v>
      </c>
      <c r="G132" s="32">
        <f>'2. Demande de remboursement'!S117</f>
        <v>0</v>
      </c>
      <c r="H132" s="105">
        <f>'2. Demande de remboursement'!AR117</f>
        <v>82.9</v>
      </c>
      <c r="I132" s="113">
        <f>Table6[[#This Row],[Qty]]*Table6[[#This Row],[Cout_unitaire]]</f>
        <v>0</v>
      </c>
    </row>
    <row r="133" spans="1:9" x14ac:dyDescent="0.35">
      <c r="A133" s="29" t="str" cm="1">
        <f t="array" ref="A133">T_Déclaration_BRI_Hdr[Q_Key]</f>
        <v>0-0|0|0|BRI</v>
      </c>
      <c r="B133" s="29" t="s">
        <v>58</v>
      </c>
      <c r="C133" s="29" t="s">
        <v>747</v>
      </c>
      <c r="D133" s="29" t="s">
        <v>85</v>
      </c>
      <c r="E133" s="122" t="s">
        <v>95</v>
      </c>
      <c r="G133" s="32">
        <f>'2. Demande de remboursement'!S118</f>
        <v>0</v>
      </c>
      <c r="H133" s="105">
        <f>'2. Demande de remboursement'!AR118</f>
        <v>82.9</v>
      </c>
      <c r="I133" s="113">
        <f>Table6[[#This Row],[Qty]]*Table6[[#This Row],[Cout_unitaire]]</f>
        <v>0</v>
      </c>
    </row>
    <row r="134" spans="1:9" x14ac:dyDescent="0.35">
      <c r="A134" s="29" t="str" cm="1">
        <f t="array" ref="A134">T_Déclaration_BRI_Hdr[Q_Key]</f>
        <v>0-0|0|0|BRI</v>
      </c>
      <c r="B134" s="29" t="s">
        <v>58</v>
      </c>
      <c r="C134" s="29" t="s">
        <v>747</v>
      </c>
      <c r="D134" s="29" t="s">
        <v>85</v>
      </c>
      <c r="E134" s="122">
        <f>'2. Demande de remboursement'!H119</f>
        <v>0</v>
      </c>
      <c r="G134" s="32">
        <f>'2. Demande de remboursement'!S119</f>
        <v>0</v>
      </c>
      <c r="H134" s="105">
        <f>'2. Demande de remboursement'!AR119</f>
        <v>0</v>
      </c>
      <c r="I134" s="113">
        <f>Table6[[#This Row],[Qty]]*Table6[[#This Row],[Cout_unitaire]]</f>
        <v>0</v>
      </c>
    </row>
    <row r="135" spans="1:9" x14ac:dyDescent="0.35">
      <c r="A135" s="29" t="str" cm="1">
        <f t="array" ref="A135">T_Déclaration_BRI_Hdr[Q_Key]</f>
        <v>0-0|0|0|BRI</v>
      </c>
      <c r="B135" s="29" t="s">
        <v>58</v>
      </c>
      <c r="C135" s="29" t="s">
        <v>747</v>
      </c>
      <c r="D135" s="29" t="s">
        <v>85</v>
      </c>
      <c r="E135" s="122">
        <f>'2. Demande de remboursement'!H120</f>
        <v>0</v>
      </c>
      <c r="G135" s="32">
        <f>'2. Demande de remboursement'!S120</f>
        <v>0</v>
      </c>
      <c r="H135" s="105">
        <f>'2. Demande de remboursement'!AR120</f>
        <v>0</v>
      </c>
      <c r="I135" s="113">
        <f>Table6[[#This Row],[Qty]]*Table6[[#This Row],[Cout_unitaire]]</f>
        <v>0</v>
      </c>
    </row>
    <row r="136" spans="1:9" x14ac:dyDescent="0.35">
      <c r="A136" s="29" t="str" cm="1">
        <f t="array" ref="A136">T_Déclaration_BRI_Hdr[Q_Key]</f>
        <v>0-0|0|0|BRI</v>
      </c>
      <c r="B136" s="29" t="s">
        <v>58</v>
      </c>
      <c r="C136" s="29" t="s">
        <v>747</v>
      </c>
      <c r="D136" s="29" t="s">
        <v>85</v>
      </c>
      <c r="E136" s="122">
        <f>'2. Demande de remboursement'!H121</f>
        <v>0</v>
      </c>
      <c r="G136" s="32">
        <f>'2. Demande de remboursement'!S121</f>
        <v>0</v>
      </c>
      <c r="H136" s="105">
        <f>'2. Demande de remboursement'!AR121</f>
        <v>0</v>
      </c>
      <c r="I136" s="113">
        <f>Table6[[#This Row],[Qty]]*Table6[[#This Row],[Cout_unitaire]]</f>
        <v>0</v>
      </c>
    </row>
    <row r="137" spans="1:9" x14ac:dyDescent="0.35">
      <c r="A137" s="29" t="str" cm="1">
        <f t="array" ref="A137">T_Déclaration_BRI_Hdr[Q_Key]</f>
        <v>0-0|0|0|BRI</v>
      </c>
      <c r="B137" s="29" t="s">
        <v>58</v>
      </c>
      <c r="C137" s="29" t="s">
        <v>747</v>
      </c>
      <c r="D137" s="29" t="s">
        <v>83</v>
      </c>
      <c r="E137" s="122" t="s">
        <v>94</v>
      </c>
      <c r="F137" s="29" t="s">
        <v>97</v>
      </c>
      <c r="G137" s="32">
        <f>'2. Demande de remboursement'!S122</f>
        <v>0</v>
      </c>
      <c r="H137" s="105">
        <f>'2. Demande de remboursement'!AR122</f>
        <v>19.95</v>
      </c>
      <c r="I137" s="113">
        <f>Table6[[#This Row],[Qty]]*Table6[[#This Row],[Cout_unitaire]]</f>
        <v>0</v>
      </c>
    </row>
    <row r="138" spans="1:9" x14ac:dyDescent="0.35">
      <c r="A138" s="29" t="str" cm="1">
        <f t="array" ref="A138">T_Déclaration_BRI_Hdr[Q_Key]</f>
        <v>0-0|0|0|BRI</v>
      </c>
      <c r="B138" s="29" t="s">
        <v>58</v>
      </c>
      <c r="C138" s="29" t="s">
        <v>747</v>
      </c>
      <c r="D138" s="29" t="s">
        <v>83</v>
      </c>
      <c r="E138" s="122" t="s">
        <v>94</v>
      </c>
      <c r="F138" s="29" t="s">
        <v>98</v>
      </c>
      <c r="G138" s="32">
        <f>'2. Demande de remboursement'!S123</f>
        <v>0</v>
      </c>
      <c r="H138" s="105">
        <f>'2. Demande de remboursement'!AR123</f>
        <v>2.7</v>
      </c>
      <c r="I138" s="113">
        <f>Table6[[#This Row],[Qty]]*Table6[[#This Row],[Cout_unitaire]]</f>
        <v>0</v>
      </c>
    </row>
    <row r="139" spans="1:9" x14ac:dyDescent="0.35">
      <c r="A139" s="29" t="str" cm="1">
        <f t="array" ref="A139">T_Déclaration_BRI_Hdr[Q_Key]</f>
        <v>0-0|0|0|BRI</v>
      </c>
      <c r="B139" s="29" t="s">
        <v>58</v>
      </c>
      <c r="C139" s="29" t="s">
        <v>747</v>
      </c>
      <c r="D139" s="29" t="s">
        <v>83</v>
      </c>
      <c r="E139" s="122" t="s">
        <v>94</v>
      </c>
      <c r="F139" s="29" t="s">
        <v>99</v>
      </c>
      <c r="G139" s="32">
        <f>'2. Demande de remboursement'!S124</f>
        <v>0</v>
      </c>
      <c r="H139" s="105">
        <f>'2. Demande de remboursement'!AR124</f>
        <v>5.9</v>
      </c>
      <c r="I139" s="113">
        <f>Table6[[#This Row],[Qty]]*Table6[[#This Row],[Cout_unitaire]]</f>
        <v>0</v>
      </c>
    </row>
    <row r="140" spans="1:9" x14ac:dyDescent="0.35">
      <c r="A140" s="29" t="str" cm="1">
        <f t="array" ref="A140">T_Déclaration_BRI_Hdr[Q_Key]</f>
        <v>0-0|0|0|BRI</v>
      </c>
      <c r="B140" s="29" t="s">
        <v>58</v>
      </c>
      <c r="C140" s="29" t="s">
        <v>747</v>
      </c>
      <c r="D140" s="29" t="s">
        <v>83</v>
      </c>
      <c r="E140" s="122" t="s">
        <v>94</v>
      </c>
      <c r="F140" s="29" t="s">
        <v>100</v>
      </c>
      <c r="G140" s="32">
        <f>'2. Demande de remboursement'!S125</f>
        <v>0</v>
      </c>
      <c r="H140" s="105">
        <f>'2. Demande de remboursement'!AR125</f>
        <v>5.4</v>
      </c>
      <c r="I140" s="113">
        <f>Table6[[#This Row],[Qty]]*Table6[[#This Row],[Cout_unitaire]]</f>
        <v>0</v>
      </c>
    </row>
    <row r="141" spans="1:9" x14ac:dyDescent="0.35">
      <c r="A141" s="29" t="str" cm="1">
        <f t="array" ref="A141">T_Déclaration_BRI_Hdr[Q_Key]</f>
        <v>0-0|0|0|BRI</v>
      </c>
      <c r="B141" s="29" t="s">
        <v>58</v>
      </c>
      <c r="C141" s="29" t="s">
        <v>747</v>
      </c>
      <c r="D141" s="29" t="s">
        <v>83</v>
      </c>
      <c r="E141" s="122" t="s">
        <v>95</v>
      </c>
      <c r="F141" s="29" t="s">
        <v>97</v>
      </c>
      <c r="G141" s="32">
        <f>'2. Demande de remboursement'!S126</f>
        <v>0</v>
      </c>
      <c r="H141" s="105">
        <f>'2. Demande de remboursement'!AR126</f>
        <v>19.95</v>
      </c>
      <c r="I141" s="113">
        <f>Table6[[#This Row],[Qty]]*Table6[[#This Row],[Cout_unitaire]]</f>
        <v>0</v>
      </c>
    </row>
    <row r="142" spans="1:9" x14ac:dyDescent="0.35">
      <c r="A142" s="29" t="str" cm="1">
        <f t="array" ref="A142">T_Déclaration_BRI_Hdr[Q_Key]</f>
        <v>0-0|0|0|BRI</v>
      </c>
      <c r="B142" s="29" t="s">
        <v>58</v>
      </c>
      <c r="C142" s="29" t="s">
        <v>747</v>
      </c>
      <c r="D142" s="29" t="s">
        <v>83</v>
      </c>
      <c r="E142" s="122" t="s">
        <v>95</v>
      </c>
      <c r="F142" s="29" t="s">
        <v>98</v>
      </c>
      <c r="G142" s="32">
        <f>'2. Demande de remboursement'!S127</f>
        <v>0</v>
      </c>
      <c r="H142" s="105">
        <f>'2. Demande de remboursement'!AR127</f>
        <v>2.7</v>
      </c>
      <c r="I142" s="113">
        <f>Table6[[#This Row],[Qty]]*Table6[[#This Row],[Cout_unitaire]]</f>
        <v>0</v>
      </c>
    </row>
    <row r="143" spans="1:9" x14ac:dyDescent="0.35">
      <c r="A143" s="29" t="str" cm="1">
        <f t="array" ref="A143">T_Déclaration_BRI_Hdr[Q_Key]</f>
        <v>0-0|0|0|BRI</v>
      </c>
      <c r="B143" s="29" t="s">
        <v>58</v>
      </c>
      <c r="C143" s="29" t="s">
        <v>747</v>
      </c>
      <c r="D143" s="29" t="s">
        <v>83</v>
      </c>
      <c r="E143" s="122" t="s">
        <v>95</v>
      </c>
      <c r="F143" s="29" t="s">
        <v>99</v>
      </c>
      <c r="G143" s="32">
        <f>'2. Demande de remboursement'!S128</f>
        <v>0</v>
      </c>
      <c r="H143" s="105">
        <f>'2. Demande de remboursement'!AR128</f>
        <v>5.9</v>
      </c>
      <c r="I143" s="113">
        <f>Table6[[#This Row],[Qty]]*Table6[[#This Row],[Cout_unitaire]]</f>
        <v>0</v>
      </c>
    </row>
    <row r="144" spans="1:9" x14ac:dyDescent="0.35">
      <c r="A144" s="29" t="str" cm="1">
        <f t="array" ref="A144">T_Déclaration_BRI_Hdr[Q_Key]</f>
        <v>0-0|0|0|BRI</v>
      </c>
      <c r="B144" s="29" t="s">
        <v>58</v>
      </c>
      <c r="C144" s="29" t="s">
        <v>747</v>
      </c>
      <c r="D144" s="29" t="s">
        <v>83</v>
      </c>
      <c r="E144" s="122" t="s">
        <v>95</v>
      </c>
      <c r="F144" s="29" t="s">
        <v>100</v>
      </c>
      <c r="G144" s="32">
        <f>'2. Demande de remboursement'!S129</f>
        <v>0</v>
      </c>
      <c r="H144" s="105">
        <f>'2. Demande de remboursement'!AR129</f>
        <v>5.4</v>
      </c>
      <c r="I144" s="113">
        <f>Table6[[#This Row],[Qty]]*Table6[[#This Row],[Cout_unitaire]]</f>
        <v>0</v>
      </c>
    </row>
    <row r="145" spans="1:9" x14ac:dyDescent="0.35">
      <c r="A145" s="29" t="str" cm="1">
        <f t="array" ref="A145">T_Déclaration_BRI_Hdr[Q_Key]</f>
        <v>0-0|0|0|BRI</v>
      </c>
      <c r="B145" s="29" t="s">
        <v>58</v>
      </c>
      <c r="C145" s="29" t="s">
        <v>747</v>
      </c>
      <c r="D145" s="29" t="s">
        <v>83</v>
      </c>
      <c r="E145" s="122">
        <f>'2. Demande de remboursement'!$H$131</f>
        <v>0</v>
      </c>
      <c r="F145" s="29" t="s">
        <v>97</v>
      </c>
      <c r="G145" s="32">
        <f>'2. Demande de remboursement'!S130</f>
        <v>0</v>
      </c>
      <c r="H145" s="105">
        <f>'2. Demande de remboursement'!AR130</f>
        <v>0</v>
      </c>
      <c r="I145" s="113">
        <f>Table6[[#This Row],[Qty]]*Table6[[#This Row],[Cout_unitaire]]</f>
        <v>0</v>
      </c>
    </row>
    <row r="146" spans="1:9" x14ac:dyDescent="0.35">
      <c r="A146" s="29" t="str" cm="1">
        <f t="array" ref="A146">T_Déclaration_BRI_Hdr[Q_Key]</f>
        <v>0-0|0|0|BRI</v>
      </c>
      <c r="B146" s="29" t="s">
        <v>58</v>
      </c>
      <c r="C146" s="29" t="s">
        <v>747</v>
      </c>
      <c r="D146" s="29" t="s">
        <v>83</v>
      </c>
      <c r="E146" s="122">
        <f>'2. Demande de remboursement'!$H$131</f>
        <v>0</v>
      </c>
      <c r="F146" s="29" t="s">
        <v>98</v>
      </c>
      <c r="G146" s="32">
        <f>'2. Demande de remboursement'!S131</f>
        <v>0</v>
      </c>
      <c r="H146" s="105">
        <f>'2. Demande de remboursement'!AR131</f>
        <v>0</v>
      </c>
      <c r="I146" s="113">
        <f>Table6[[#This Row],[Qty]]*Table6[[#This Row],[Cout_unitaire]]</f>
        <v>0</v>
      </c>
    </row>
    <row r="147" spans="1:9" x14ac:dyDescent="0.35">
      <c r="A147" s="29" t="str" cm="1">
        <f t="array" ref="A147">T_Déclaration_BRI_Hdr[Q_Key]</f>
        <v>0-0|0|0|BRI</v>
      </c>
      <c r="B147" s="29" t="s">
        <v>58</v>
      </c>
      <c r="C147" s="29" t="s">
        <v>747</v>
      </c>
      <c r="D147" s="29" t="s">
        <v>83</v>
      </c>
      <c r="E147" s="122">
        <f>'2. Demande de remboursement'!$H$131</f>
        <v>0</v>
      </c>
      <c r="F147" s="29" t="s">
        <v>99</v>
      </c>
      <c r="G147" s="32">
        <f>'2. Demande de remboursement'!S132</f>
        <v>0</v>
      </c>
      <c r="H147" s="105">
        <f>'2. Demande de remboursement'!AR132</f>
        <v>0</v>
      </c>
      <c r="I147" s="113">
        <f>Table6[[#This Row],[Qty]]*Table6[[#This Row],[Cout_unitaire]]</f>
        <v>0</v>
      </c>
    </row>
    <row r="148" spans="1:9" x14ac:dyDescent="0.35">
      <c r="A148" s="29" t="str" cm="1">
        <f t="array" ref="A148">T_Déclaration_BRI_Hdr[Q_Key]</f>
        <v>0-0|0|0|BRI</v>
      </c>
      <c r="B148" s="29" t="s">
        <v>58</v>
      </c>
      <c r="C148" s="29" t="s">
        <v>747</v>
      </c>
      <c r="D148" s="29" t="s">
        <v>83</v>
      </c>
      <c r="E148" s="122">
        <f>'2. Demande de remboursement'!$H$131</f>
        <v>0</v>
      </c>
      <c r="F148" s="29" t="s">
        <v>100</v>
      </c>
      <c r="G148" s="32">
        <f>'2. Demande de remboursement'!S133</f>
        <v>0</v>
      </c>
      <c r="H148" s="105">
        <f>'2. Demande de remboursement'!AR133</f>
        <v>0</v>
      </c>
      <c r="I148" s="113">
        <f>Table6[[#This Row],[Qty]]*Table6[[#This Row],[Cout_unitaire]]</f>
        <v>0</v>
      </c>
    </row>
    <row r="149" spans="1:9" x14ac:dyDescent="0.35">
      <c r="A149" s="29" t="str" cm="1">
        <f t="array" ref="A149">T_Déclaration_BRI_Hdr[Q_Key]</f>
        <v>0-0|0|0|BRI</v>
      </c>
      <c r="B149" s="29" t="s">
        <v>58</v>
      </c>
      <c r="C149" s="29" t="s">
        <v>747</v>
      </c>
      <c r="D149" s="29" t="s">
        <v>83</v>
      </c>
      <c r="E149" s="122">
        <f>'2. Demande de remboursement'!$H$135</f>
        <v>0</v>
      </c>
      <c r="F149" s="29" t="s">
        <v>97</v>
      </c>
      <c r="G149" s="32">
        <f>'2. Demande de remboursement'!S134</f>
        <v>0</v>
      </c>
      <c r="H149" s="105">
        <f>'2. Demande de remboursement'!AR134</f>
        <v>0</v>
      </c>
      <c r="I149" s="113">
        <f>Table6[[#This Row],[Qty]]*Table6[[#This Row],[Cout_unitaire]]</f>
        <v>0</v>
      </c>
    </row>
    <row r="150" spans="1:9" x14ac:dyDescent="0.35">
      <c r="A150" s="29" t="str" cm="1">
        <f t="array" ref="A150">T_Déclaration_BRI_Hdr[Q_Key]</f>
        <v>0-0|0|0|BRI</v>
      </c>
      <c r="B150" s="29" t="s">
        <v>58</v>
      </c>
      <c r="C150" s="29" t="s">
        <v>747</v>
      </c>
      <c r="D150" s="29" t="s">
        <v>83</v>
      </c>
      <c r="E150" s="122">
        <f>'2. Demande de remboursement'!$H$135</f>
        <v>0</v>
      </c>
      <c r="F150" s="29" t="s">
        <v>98</v>
      </c>
      <c r="G150" s="32">
        <f>'2. Demande de remboursement'!S135</f>
        <v>0</v>
      </c>
      <c r="H150" s="105">
        <f>'2. Demande de remboursement'!AR135</f>
        <v>0</v>
      </c>
      <c r="I150" s="113">
        <f>Table6[[#This Row],[Qty]]*Table6[[#This Row],[Cout_unitaire]]</f>
        <v>0</v>
      </c>
    </row>
    <row r="151" spans="1:9" x14ac:dyDescent="0.35">
      <c r="A151" s="29" t="str" cm="1">
        <f t="array" ref="A151">T_Déclaration_BRI_Hdr[Q_Key]</f>
        <v>0-0|0|0|BRI</v>
      </c>
      <c r="B151" s="29" t="s">
        <v>58</v>
      </c>
      <c r="C151" s="29" t="s">
        <v>747</v>
      </c>
      <c r="D151" s="29" t="s">
        <v>83</v>
      </c>
      <c r="E151" s="122">
        <f>'2. Demande de remboursement'!$H$135</f>
        <v>0</v>
      </c>
      <c r="F151" s="29" t="s">
        <v>99</v>
      </c>
      <c r="G151" s="32">
        <f>'2. Demande de remboursement'!S136</f>
        <v>0</v>
      </c>
      <c r="H151" s="105">
        <f>'2. Demande de remboursement'!AR136</f>
        <v>0</v>
      </c>
      <c r="I151" s="113">
        <f>Table6[[#This Row],[Qty]]*Table6[[#This Row],[Cout_unitaire]]</f>
        <v>0</v>
      </c>
    </row>
    <row r="152" spans="1:9" x14ac:dyDescent="0.35">
      <c r="A152" s="29" t="str" cm="1">
        <f t="array" ref="A152">T_Déclaration_BRI_Hdr[Q_Key]</f>
        <v>0-0|0|0|BRI</v>
      </c>
      <c r="B152" s="29" t="s">
        <v>58</v>
      </c>
      <c r="C152" s="29" t="s">
        <v>747</v>
      </c>
      <c r="D152" s="29" t="s">
        <v>83</v>
      </c>
      <c r="E152" s="122">
        <f>'2. Demande de remboursement'!$H$135</f>
        <v>0</v>
      </c>
      <c r="F152" s="29" t="s">
        <v>100</v>
      </c>
      <c r="G152" s="32">
        <f>'2. Demande de remboursement'!S137</f>
        <v>0</v>
      </c>
      <c r="H152" s="105">
        <f>'2. Demande de remboursement'!AR137</f>
        <v>0</v>
      </c>
      <c r="I152" s="113">
        <f>Table6[[#This Row],[Qty]]*Table6[[#This Row],[Cout_unitaire]]</f>
        <v>0</v>
      </c>
    </row>
    <row r="153" spans="1:9" x14ac:dyDescent="0.35">
      <c r="A153" s="29" t="str" cm="1">
        <f t="array" ref="A153">T_Déclaration_BRI_Hdr[Q_Key]</f>
        <v>0-0|0|0|BRI</v>
      </c>
      <c r="B153" s="29" t="s">
        <v>58</v>
      </c>
      <c r="C153" s="29" t="s">
        <v>747</v>
      </c>
      <c r="D153" s="29" t="s">
        <v>83</v>
      </c>
      <c r="E153" s="122">
        <f>'2. Demande de remboursement'!$H$139</f>
        <v>0</v>
      </c>
      <c r="F153" s="29" t="s">
        <v>97</v>
      </c>
      <c r="G153" s="32">
        <f>'2. Demande de remboursement'!S138</f>
        <v>0</v>
      </c>
      <c r="H153" s="105">
        <f>'2. Demande de remboursement'!AR138</f>
        <v>0</v>
      </c>
      <c r="I153" s="113">
        <f>Table6[[#This Row],[Qty]]*Table6[[#This Row],[Cout_unitaire]]</f>
        <v>0</v>
      </c>
    </row>
    <row r="154" spans="1:9" x14ac:dyDescent="0.35">
      <c r="A154" s="29" t="str" cm="1">
        <f t="array" ref="A154">T_Déclaration_BRI_Hdr[Q_Key]</f>
        <v>0-0|0|0|BRI</v>
      </c>
      <c r="B154" s="29" t="s">
        <v>58</v>
      </c>
      <c r="C154" s="29" t="s">
        <v>747</v>
      </c>
      <c r="D154" s="29" t="s">
        <v>83</v>
      </c>
      <c r="E154" s="122">
        <f>'2. Demande de remboursement'!$H$139</f>
        <v>0</v>
      </c>
      <c r="F154" s="29" t="s">
        <v>98</v>
      </c>
      <c r="G154" s="32">
        <f>'2. Demande de remboursement'!S139</f>
        <v>0</v>
      </c>
      <c r="H154" s="105">
        <f>'2. Demande de remboursement'!AR139</f>
        <v>0</v>
      </c>
      <c r="I154" s="113">
        <f>Table6[[#This Row],[Qty]]*Table6[[#This Row],[Cout_unitaire]]</f>
        <v>0</v>
      </c>
    </row>
    <row r="155" spans="1:9" x14ac:dyDescent="0.35">
      <c r="A155" s="29" t="str" cm="1">
        <f t="array" ref="A155">T_Déclaration_BRI_Hdr[Q_Key]</f>
        <v>0-0|0|0|BRI</v>
      </c>
      <c r="B155" s="29" t="s">
        <v>58</v>
      </c>
      <c r="C155" s="29" t="s">
        <v>747</v>
      </c>
      <c r="D155" s="29" t="s">
        <v>83</v>
      </c>
      <c r="E155" s="122">
        <f>'2. Demande de remboursement'!$H$139</f>
        <v>0</v>
      </c>
      <c r="F155" s="29" t="s">
        <v>99</v>
      </c>
      <c r="G155" s="32">
        <f>'2. Demande de remboursement'!S140</f>
        <v>0</v>
      </c>
      <c r="H155" s="105">
        <f>'2. Demande de remboursement'!AR140</f>
        <v>0</v>
      </c>
      <c r="I155" s="113">
        <f>Table6[[#This Row],[Qty]]*Table6[[#This Row],[Cout_unitaire]]</f>
        <v>0</v>
      </c>
    </row>
    <row r="156" spans="1:9" x14ac:dyDescent="0.35">
      <c r="A156" s="29" t="str" cm="1">
        <f t="array" ref="A156">T_Déclaration_BRI_Hdr[Q_Key]</f>
        <v>0-0|0|0|BRI</v>
      </c>
      <c r="B156" s="29" t="s">
        <v>58</v>
      </c>
      <c r="C156" s="29" t="s">
        <v>747</v>
      </c>
      <c r="D156" s="29" t="s">
        <v>83</v>
      </c>
      <c r="E156" s="122">
        <f>'2. Demande de remboursement'!$H$139</f>
        <v>0</v>
      </c>
      <c r="F156" s="29" t="s">
        <v>100</v>
      </c>
      <c r="G156" s="32">
        <f>'2. Demande de remboursement'!S141</f>
        <v>0</v>
      </c>
      <c r="H156" s="105">
        <f>'2. Demande de remboursement'!AR141</f>
        <v>0</v>
      </c>
      <c r="I156" s="113">
        <f>Table6[[#This Row],[Qty]]*Table6[[#This Row],[Cout_unitaire]]</f>
        <v>0</v>
      </c>
    </row>
    <row r="157" spans="1:9" x14ac:dyDescent="0.35">
      <c r="A157" s="29" t="str" cm="1">
        <f t="array" ref="A157">T_Déclaration_BRI_Hdr[Q_Key]</f>
        <v>0-0|0|0|BRI</v>
      </c>
      <c r="B157" s="29" t="s">
        <v>58</v>
      </c>
      <c r="C157" s="29" t="s">
        <v>748</v>
      </c>
      <c r="D157" s="29" t="s">
        <v>85</v>
      </c>
      <c r="E157" s="122" t="str">
        <f t="shared" ref="E157:E194" si="8">E132</f>
        <v>360L</v>
      </c>
      <c r="G157" s="32">
        <f>'2. Demande de remboursement'!Z117</f>
        <v>0</v>
      </c>
      <c r="H157" s="105">
        <f t="shared" ref="H157:H194" si="9">H132</f>
        <v>82.9</v>
      </c>
      <c r="I157" s="113">
        <f>Table6[[#This Row],[Qty]]*Table6[[#This Row],[Cout_unitaire]]</f>
        <v>0</v>
      </c>
    </row>
    <row r="158" spans="1:9" x14ac:dyDescent="0.35">
      <c r="A158" s="29" t="str" cm="1">
        <f t="array" ref="A158">T_Déclaration_BRI_Hdr[Q_Key]</f>
        <v>0-0|0|0|BRI</v>
      </c>
      <c r="B158" s="29" t="s">
        <v>58</v>
      </c>
      <c r="C158" s="29" t="s">
        <v>748</v>
      </c>
      <c r="D158" s="29" t="s">
        <v>85</v>
      </c>
      <c r="E158" s="122" t="str">
        <f t="shared" si="8"/>
        <v>240L</v>
      </c>
      <c r="G158" s="32">
        <f>'2. Demande de remboursement'!Z118</f>
        <v>0</v>
      </c>
      <c r="H158" s="105">
        <f t="shared" si="9"/>
        <v>82.9</v>
      </c>
      <c r="I158" s="113">
        <f>Table6[[#This Row],[Qty]]*Table6[[#This Row],[Cout_unitaire]]</f>
        <v>0</v>
      </c>
    </row>
    <row r="159" spans="1:9" x14ac:dyDescent="0.35">
      <c r="A159" s="29" t="str" cm="1">
        <f t="array" ref="A159">T_Déclaration_BRI_Hdr[Q_Key]</f>
        <v>0-0|0|0|BRI</v>
      </c>
      <c r="B159" s="29" t="s">
        <v>58</v>
      </c>
      <c r="C159" s="29" t="s">
        <v>748</v>
      </c>
      <c r="D159" s="29" t="s">
        <v>85</v>
      </c>
      <c r="E159" s="122">
        <f t="shared" si="8"/>
        <v>0</v>
      </c>
      <c r="G159" s="32">
        <f>'2. Demande de remboursement'!Z119</f>
        <v>0</v>
      </c>
      <c r="H159" s="105">
        <f t="shared" si="9"/>
        <v>0</v>
      </c>
      <c r="I159" s="113">
        <f>Table6[[#This Row],[Qty]]*Table6[[#This Row],[Cout_unitaire]]</f>
        <v>0</v>
      </c>
    </row>
    <row r="160" spans="1:9" x14ac:dyDescent="0.35">
      <c r="A160" s="29" t="str" cm="1">
        <f t="array" ref="A160">T_Déclaration_BRI_Hdr[Q_Key]</f>
        <v>0-0|0|0|BRI</v>
      </c>
      <c r="B160" s="29" t="s">
        <v>58</v>
      </c>
      <c r="C160" s="29" t="s">
        <v>748</v>
      </c>
      <c r="D160" s="29" t="s">
        <v>85</v>
      </c>
      <c r="E160" s="122">
        <f t="shared" si="8"/>
        <v>0</v>
      </c>
      <c r="G160" s="32">
        <f>'2. Demande de remboursement'!Z120</f>
        <v>0</v>
      </c>
      <c r="H160" s="105">
        <f t="shared" si="9"/>
        <v>0</v>
      </c>
      <c r="I160" s="113">
        <f>Table6[[#This Row],[Qty]]*Table6[[#This Row],[Cout_unitaire]]</f>
        <v>0</v>
      </c>
    </row>
    <row r="161" spans="1:9" x14ac:dyDescent="0.35">
      <c r="A161" s="29" t="str" cm="1">
        <f t="array" ref="A161">T_Déclaration_BRI_Hdr[Q_Key]</f>
        <v>0-0|0|0|BRI</v>
      </c>
      <c r="B161" s="29" t="s">
        <v>58</v>
      </c>
      <c r="C161" s="29" t="s">
        <v>748</v>
      </c>
      <c r="D161" s="29" t="s">
        <v>85</v>
      </c>
      <c r="E161" s="122">
        <f t="shared" si="8"/>
        <v>0</v>
      </c>
      <c r="G161" s="32">
        <f>'2. Demande de remboursement'!Z121</f>
        <v>0</v>
      </c>
      <c r="H161" s="105">
        <f t="shared" si="9"/>
        <v>0</v>
      </c>
      <c r="I161" s="113">
        <f>Table6[[#This Row],[Qty]]*Table6[[#This Row],[Cout_unitaire]]</f>
        <v>0</v>
      </c>
    </row>
    <row r="162" spans="1:9" x14ac:dyDescent="0.35">
      <c r="A162" s="29" t="str" cm="1">
        <f t="array" ref="A162">T_Déclaration_BRI_Hdr[Q_Key]</f>
        <v>0-0|0|0|BRI</v>
      </c>
      <c r="B162" s="29" t="s">
        <v>58</v>
      </c>
      <c r="C162" s="29" t="s">
        <v>748</v>
      </c>
      <c r="D162" s="29" t="s">
        <v>83</v>
      </c>
      <c r="E162" s="122" t="str">
        <f t="shared" si="8"/>
        <v>360L</v>
      </c>
      <c r="F162" s="29" t="s">
        <v>97</v>
      </c>
      <c r="G162" s="32">
        <f>'2. Demande de remboursement'!Z122</f>
        <v>0</v>
      </c>
      <c r="H162" s="105">
        <f t="shared" si="9"/>
        <v>19.95</v>
      </c>
      <c r="I162" s="113">
        <f>Table6[[#This Row],[Qty]]*Table6[[#This Row],[Cout_unitaire]]</f>
        <v>0</v>
      </c>
    </row>
    <row r="163" spans="1:9" x14ac:dyDescent="0.35">
      <c r="A163" s="29" t="str" cm="1">
        <f t="array" ref="A163">T_Déclaration_BRI_Hdr[Q_Key]</f>
        <v>0-0|0|0|BRI</v>
      </c>
      <c r="B163" s="29" t="s">
        <v>58</v>
      </c>
      <c r="C163" s="29" t="s">
        <v>748</v>
      </c>
      <c r="D163" s="29" t="s">
        <v>83</v>
      </c>
      <c r="E163" s="122" t="str">
        <f t="shared" si="8"/>
        <v>360L</v>
      </c>
      <c r="F163" s="29" t="s">
        <v>98</v>
      </c>
      <c r="G163" s="32">
        <f>'2. Demande de remboursement'!Z123</f>
        <v>0</v>
      </c>
      <c r="H163" s="105">
        <f t="shared" si="9"/>
        <v>2.7</v>
      </c>
      <c r="I163" s="113">
        <f>Table6[[#This Row],[Qty]]*Table6[[#This Row],[Cout_unitaire]]</f>
        <v>0</v>
      </c>
    </row>
    <row r="164" spans="1:9" x14ac:dyDescent="0.35">
      <c r="A164" s="29" t="str" cm="1">
        <f t="array" ref="A164">T_Déclaration_BRI_Hdr[Q_Key]</f>
        <v>0-0|0|0|BRI</v>
      </c>
      <c r="B164" s="29" t="s">
        <v>58</v>
      </c>
      <c r="C164" s="29" t="s">
        <v>748</v>
      </c>
      <c r="D164" s="29" t="s">
        <v>83</v>
      </c>
      <c r="E164" s="122" t="str">
        <f t="shared" si="8"/>
        <v>360L</v>
      </c>
      <c r="F164" s="29" t="s">
        <v>99</v>
      </c>
      <c r="G164" s="32">
        <f>'2. Demande de remboursement'!Z124</f>
        <v>0</v>
      </c>
      <c r="H164" s="105">
        <f t="shared" si="9"/>
        <v>5.9</v>
      </c>
      <c r="I164" s="113">
        <f>Table6[[#This Row],[Qty]]*Table6[[#This Row],[Cout_unitaire]]</f>
        <v>0</v>
      </c>
    </row>
    <row r="165" spans="1:9" x14ac:dyDescent="0.35">
      <c r="A165" s="29" t="str" cm="1">
        <f t="array" ref="A165">T_Déclaration_BRI_Hdr[Q_Key]</f>
        <v>0-0|0|0|BRI</v>
      </c>
      <c r="B165" s="29" t="s">
        <v>58</v>
      </c>
      <c r="C165" s="29" t="s">
        <v>748</v>
      </c>
      <c r="D165" s="29" t="s">
        <v>83</v>
      </c>
      <c r="E165" s="122" t="str">
        <f t="shared" si="8"/>
        <v>360L</v>
      </c>
      <c r="F165" s="29" t="s">
        <v>100</v>
      </c>
      <c r="G165" s="32">
        <f>'2. Demande de remboursement'!Z125</f>
        <v>0</v>
      </c>
      <c r="H165" s="105">
        <f t="shared" si="9"/>
        <v>5.4</v>
      </c>
      <c r="I165" s="113">
        <f>Table6[[#This Row],[Qty]]*Table6[[#This Row],[Cout_unitaire]]</f>
        <v>0</v>
      </c>
    </row>
    <row r="166" spans="1:9" x14ac:dyDescent="0.35">
      <c r="A166" s="29" t="str" cm="1">
        <f t="array" ref="A166">T_Déclaration_BRI_Hdr[Q_Key]</f>
        <v>0-0|0|0|BRI</v>
      </c>
      <c r="B166" s="29" t="s">
        <v>58</v>
      </c>
      <c r="C166" s="29" t="s">
        <v>748</v>
      </c>
      <c r="D166" s="29" t="s">
        <v>83</v>
      </c>
      <c r="E166" s="122" t="str">
        <f t="shared" si="8"/>
        <v>240L</v>
      </c>
      <c r="F166" s="29" t="s">
        <v>97</v>
      </c>
      <c r="G166" s="32">
        <f>'2. Demande de remboursement'!Z126</f>
        <v>0</v>
      </c>
      <c r="H166" s="105">
        <f t="shared" si="9"/>
        <v>19.95</v>
      </c>
      <c r="I166" s="113">
        <f>Table6[[#This Row],[Qty]]*Table6[[#This Row],[Cout_unitaire]]</f>
        <v>0</v>
      </c>
    </row>
    <row r="167" spans="1:9" x14ac:dyDescent="0.35">
      <c r="A167" s="29" t="str" cm="1">
        <f t="array" ref="A167">T_Déclaration_BRI_Hdr[Q_Key]</f>
        <v>0-0|0|0|BRI</v>
      </c>
      <c r="B167" s="29" t="s">
        <v>58</v>
      </c>
      <c r="C167" s="29" t="s">
        <v>748</v>
      </c>
      <c r="D167" s="29" t="s">
        <v>83</v>
      </c>
      <c r="E167" s="122" t="str">
        <f t="shared" si="8"/>
        <v>240L</v>
      </c>
      <c r="F167" s="29" t="s">
        <v>98</v>
      </c>
      <c r="G167" s="32">
        <f>'2. Demande de remboursement'!Z127</f>
        <v>0</v>
      </c>
      <c r="H167" s="105">
        <f t="shared" si="9"/>
        <v>2.7</v>
      </c>
      <c r="I167" s="113">
        <f>Table6[[#This Row],[Qty]]*Table6[[#This Row],[Cout_unitaire]]</f>
        <v>0</v>
      </c>
    </row>
    <row r="168" spans="1:9" x14ac:dyDescent="0.35">
      <c r="A168" s="29" t="str" cm="1">
        <f t="array" ref="A168">T_Déclaration_BRI_Hdr[Q_Key]</f>
        <v>0-0|0|0|BRI</v>
      </c>
      <c r="B168" s="29" t="s">
        <v>58</v>
      </c>
      <c r="C168" s="29" t="s">
        <v>748</v>
      </c>
      <c r="D168" s="29" t="s">
        <v>83</v>
      </c>
      <c r="E168" s="122" t="str">
        <f t="shared" si="8"/>
        <v>240L</v>
      </c>
      <c r="F168" s="29" t="s">
        <v>99</v>
      </c>
      <c r="G168" s="32">
        <f>'2. Demande de remboursement'!Z128</f>
        <v>0</v>
      </c>
      <c r="H168" s="105">
        <f t="shared" si="9"/>
        <v>5.9</v>
      </c>
      <c r="I168" s="113">
        <f>Table6[[#This Row],[Qty]]*Table6[[#This Row],[Cout_unitaire]]</f>
        <v>0</v>
      </c>
    </row>
    <row r="169" spans="1:9" x14ac:dyDescent="0.35">
      <c r="A169" s="29" t="str" cm="1">
        <f t="array" ref="A169">T_Déclaration_BRI_Hdr[Q_Key]</f>
        <v>0-0|0|0|BRI</v>
      </c>
      <c r="B169" s="29" t="s">
        <v>58</v>
      </c>
      <c r="C169" s="29" t="s">
        <v>748</v>
      </c>
      <c r="D169" s="29" t="s">
        <v>83</v>
      </c>
      <c r="E169" s="122" t="str">
        <f t="shared" si="8"/>
        <v>240L</v>
      </c>
      <c r="F169" s="29" t="s">
        <v>100</v>
      </c>
      <c r="G169" s="32">
        <f>'2. Demande de remboursement'!Z129</f>
        <v>0</v>
      </c>
      <c r="H169" s="105">
        <f t="shared" si="9"/>
        <v>5.4</v>
      </c>
      <c r="I169" s="113">
        <f>Table6[[#This Row],[Qty]]*Table6[[#This Row],[Cout_unitaire]]</f>
        <v>0</v>
      </c>
    </row>
    <row r="170" spans="1:9" x14ac:dyDescent="0.35">
      <c r="A170" s="29" t="str" cm="1">
        <f t="array" ref="A170">T_Déclaration_BRI_Hdr[Q_Key]</f>
        <v>0-0|0|0|BRI</v>
      </c>
      <c r="B170" s="29" t="s">
        <v>58</v>
      </c>
      <c r="C170" s="29" t="s">
        <v>748</v>
      </c>
      <c r="D170" s="29" t="s">
        <v>83</v>
      </c>
      <c r="E170" s="122">
        <f t="shared" si="8"/>
        <v>0</v>
      </c>
      <c r="F170" s="29" t="s">
        <v>97</v>
      </c>
      <c r="G170" s="32">
        <f>'2. Demande de remboursement'!Z130</f>
        <v>0</v>
      </c>
      <c r="H170" s="105">
        <f t="shared" si="9"/>
        <v>0</v>
      </c>
      <c r="I170" s="113">
        <f>Table6[[#This Row],[Qty]]*Table6[[#This Row],[Cout_unitaire]]</f>
        <v>0</v>
      </c>
    </row>
    <row r="171" spans="1:9" x14ac:dyDescent="0.35">
      <c r="A171" s="29" t="str" cm="1">
        <f t="array" ref="A171">T_Déclaration_BRI_Hdr[Q_Key]</f>
        <v>0-0|0|0|BRI</v>
      </c>
      <c r="B171" s="29" t="s">
        <v>58</v>
      </c>
      <c r="C171" s="29" t="s">
        <v>748</v>
      </c>
      <c r="D171" s="29" t="s">
        <v>83</v>
      </c>
      <c r="E171" s="122">
        <f t="shared" si="8"/>
        <v>0</v>
      </c>
      <c r="F171" s="29" t="s">
        <v>98</v>
      </c>
      <c r="G171" s="32">
        <f>'2. Demande de remboursement'!Z131</f>
        <v>0</v>
      </c>
      <c r="H171" s="105">
        <f t="shared" si="9"/>
        <v>0</v>
      </c>
      <c r="I171" s="113">
        <f>Table6[[#This Row],[Qty]]*Table6[[#This Row],[Cout_unitaire]]</f>
        <v>0</v>
      </c>
    </row>
    <row r="172" spans="1:9" x14ac:dyDescent="0.35">
      <c r="A172" s="29" t="str" cm="1">
        <f t="array" ref="A172">T_Déclaration_BRI_Hdr[Q_Key]</f>
        <v>0-0|0|0|BRI</v>
      </c>
      <c r="B172" s="29" t="s">
        <v>58</v>
      </c>
      <c r="C172" s="29" t="s">
        <v>748</v>
      </c>
      <c r="D172" s="29" t="s">
        <v>83</v>
      </c>
      <c r="E172" s="122">
        <f t="shared" si="8"/>
        <v>0</v>
      </c>
      <c r="F172" s="29" t="s">
        <v>99</v>
      </c>
      <c r="G172" s="32">
        <f>'2. Demande de remboursement'!Z132</f>
        <v>0</v>
      </c>
      <c r="H172" s="105">
        <f t="shared" si="9"/>
        <v>0</v>
      </c>
      <c r="I172" s="113">
        <f>Table6[[#This Row],[Qty]]*Table6[[#This Row],[Cout_unitaire]]</f>
        <v>0</v>
      </c>
    </row>
    <row r="173" spans="1:9" x14ac:dyDescent="0.35">
      <c r="A173" s="29" t="str" cm="1">
        <f t="array" ref="A173">T_Déclaration_BRI_Hdr[Q_Key]</f>
        <v>0-0|0|0|BRI</v>
      </c>
      <c r="B173" s="29" t="s">
        <v>58</v>
      </c>
      <c r="C173" s="29" t="s">
        <v>748</v>
      </c>
      <c r="D173" s="29" t="s">
        <v>83</v>
      </c>
      <c r="E173" s="122">
        <f t="shared" si="8"/>
        <v>0</v>
      </c>
      <c r="F173" s="29" t="s">
        <v>100</v>
      </c>
      <c r="G173" s="32">
        <f>'2. Demande de remboursement'!Z133</f>
        <v>0</v>
      </c>
      <c r="H173" s="105">
        <f t="shared" si="9"/>
        <v>0</v>
      </c>
      <c r="I173" s="113">
        <f>Table6[[#This Row],[Qty]]*Table6[[#This Row],[Cout_unitaire]]</f>
        <v>0</v>
      </c>
    </row>
    <row r="174" spans="1:9" x14ac:dyDescent="0.35">
      <c r="A174" s="29" t="str" cm="1">
        <f t="array" ref="A174">T_Déclaration_BRI_Hdr[Q_Key]</f>
        <v>0-0|0|0|BRI</v>
      </c>
      <c r="B174" s="29" t="s">
        <v>58</v>
      </c>
      <c r="C174" s="29" t="s">
        <v>748</v>
      </c>
      <c r="D174" s="29" t="s">
        <v>83</v>
      </c>
      <c r="E174" s="122">
        <f t="shared" si="8"/>
        <v>0</v>
      </c>
      <c r="F174" s="29" t="s">
        <v>97</v>
      </c>
      <c r="G174" s="32">
        <f>'2. Demande de remboursement'!Z134</f>
        <v>0</v>
      </c>
      <c r="H174" s="105">
        <f t="shared" si="9"/>
        <v>0</v>
      </c>
      <c r="I174" s="113">
        <f>Table6[[#This Row],[Qty]]*Table6[[#This Row],[Cout_unitaire]]</f>
        <v>0</v>
      </c>
    </row>
    <row r="175" spans="1:9" x14ac:dyDescent="0.35">
      <c r="A175" s="29" t="str" cm="1">
        <f t="array" ref="A175">T_Déclaration_BRI_Hdr[Q_Key]</f>
        <v>0-0|0|0|BRI</v>
      </c>
      <c r="B175" s="29" t="s">
        <v>58</v>
      </c>
      <c r="C175" s="29" t="s">
        <v>748</v>
      </c>
      <c r="D175" s="29" t="s">
        <v>83</v>
      </c>
      <c r="E175" s="122">
        <f t="shared" si="8"/>
        <v>0</v>
      </c>
      <c r="F175" s="29" t="s">
        <v>98</v>
      </c>
      <c r="G175" s="32">
        <f>'2. Demande de remboursement'!Z135</f>
        <v>0</v>
      </c>
      <c r="H175" s="105">
        <f t="shared" si="9"/>
        <v>0</v>
      </c>
      <c r="I175" s="113">
        <f>Table6[[#This Row],[Qty]]*Table6[[#This Row],[Cout_unitaire]]</f>
        <v>0</v>
      </c>
    </row>
    <row r="176" spans="1:9" x14ac:dyDescent="0.35">
      <c r="A176" s="29" t="str" cm="1">
        <f t="array" ref="A176">T_Déclaration_BRI_Hdr[Q_Key]</f>
        <v>0-0|0|0|BRI</v>
      </c>
      <c r="B176" s="29" t="s">
        <v>58</v>
      </c>
      <c r="C176" s="29" t="s">
        <v>748</v>
      </c>
      <c r="D176" s="29" t="s">
        <v>83</v>
      </c>
      <c r="E176" s="122">
        <f t="shared" si="8"/>
        <v>0</v>
      </c>
      <c r="F176" s="29" t="s">
        <v>99</v>
      </c>
      <c r="G176" s="32">
        <f>'2. Demande de remboursement'!Z136</f>
        <v>0</v>
      </c>
      <c r="H176" s="105">
        <f t="shared" si="9"/>
        <v>0</v>
      </c>
      <c r="I176" s="113">
        <f>Table6[[#This Row],[Qty]]*Table6[[#This Row],[Cout_unitaire]]</f>
        <v>0</v>
      </c>
    </row>
    <row r="177" spans="1:9" x14ac:dyDescent="0.35">
      <c r="A177" s="29" t="str" cm="1">
        <f t="array" ref="A177">T_Déclaration_BRI_Hdr[Q_Key]</f>
        <v>0-0|0|0|BRI</v>
      </c>
      <c r="B177" s="29" t="s">
        <v>58</v>
      </c>
      <c r="C177" s="29" t="s">
        <v>748</v>
      </c>
      <c r="D177" s="29" t="s">
        <v>83</v>
      </c>
      <c r="E177" s="122">
        <f t="shared" si="8"/>
        <v>0</v>
      </c>
      <c r="F177" s="29" t="s">
        <v>100</v>
      </c>
      <c r="G177" s="32">
        <f>'2. Demande de remboursement'!Z137</f>
        <v>0</v>
      </c>
      <c r="H177" s="105">
        <f t="shared" si="9"/>
        <v>0</v>
      </c>
      <c r="I177" s="113">
        <f>Table6[[#This Row],[Qty]]*Table6[[#This Row],[Cout_unitaire]]</f>
        <v>0</v>
      </c>
    </row>
    <row r="178" spans="1:9" x14ac:dyDescent="0.35">
      <c r="A178" s="29" t="str" cm="1">
        <f t="array" ref="A178">T_Déclaration_BRI_Hdr[Q_Key]</f>
        <v>0-0|0|0|BRI</v>
      </c>
      <c r="B178" s="29" t="s">
        <v>58</v>
      </c>
      <c r="C178" s="29" t="s">
        <v>748</v>
      </c>
      <c r="D178" s="29" t="s">
        <v>83</v>
      </c>
      <c r="E178" s="122">
        <f t="shared" si="8"/>
        <v>0</v>
      </c>
      <c r="F178" s="29" t="s">
        <v>97</v>
      </c>
      <c r="G178" s="32">
        <f>'2. Demande de remboursement'!Z138</f>
        <v>0</v>
      </c>
      <c r="H178" s="105">
        <f t="shared" si="9"/>
        <v>0</v>
      </c>
      <c r="I178" s="113">
        <f>Table6[[#This Row],[Qty]]*Table6[[#This Row],[Cout_unitaire]]</f>
        <v>0</v>
      </c>
    </row>
    <row r="179" spans="1:9" x14ac:dyDescent="0.35">
      <c r="A179" s="29" t="str" cm="1">
        <f t="array" ref="A179">T_Déclaration_BRI_Hdr[Q_Key]</f>
        <v>0-0|0|0|BRI</v>
      </c>
      <c r="B179" s="29" t="s">
        <v>58</v>
      </c>
      <c r="C179" s="29" t="s">
        <v>748</v>
      </c>
      <c r="D179" s="29" t="s">
        <v>83</v>
      </c>
      <c r="E179" s="122">
        <f t="shared" si="8"/>
        <v>0</v>
      </c>
      <c r="F179" s="29" t="s">
        <v>98</v>
      </c>
      <c r="G179" s="32">
        <f>'2. Demande de remboursement'!Z139</f>
        <v>0</v>
      </c>
      <c r="H179" s="105">
        <f t="shared" si="9"/>
        <v>0</v>
      </c>
      <c r="I179" s="113">
        <f>Table6[[#This Row],[Qty]]*Table6[[#This Row],[Cout_unitaire]]</f>
        <v>0</v>
      </c>
    </row>
    <row r="180" spans="1:9" x14ac:dyDescent="0.35">
      <c r="A180" s="29" t="str" cm="1">
        <f t="array" ref="A180">T_Déclaration_BRI_Hdr[Q_Key]</f>
        <v>0-0|0|0|BRI</v>
      </c>
      <c r="B180" s="29" t="s">
        <v>58</v>
      </c>
      <c r="C180" s="29" t="s">
        <v>748</v>
      </c>
      <c r="D180" s="29" t="s">
        <v>83</v>
      </c>
      <c r="E180" s="122">
        <f t="shared" si="8"/>
        <v>0</v>
      </c>
      <c r="F180" s="29" t="s">
        <v>99</v>
      </c>
      <c r="G180" s="32">
        <f>'2. Demande de remboursement'!Z140</f>
        <v>0</v>
      </c>
      <c r="H180" s="105">
        <f t="shared" si="9"/>
        <v>0</v>
      </c>
      <c r="I180" s="113">
        <f>Table6[[#This Row],[Qty]]*Table6[[#This Row],[Cout_unitaire]]</f>
        <v>0</v>
      </c>
    </row>
    <row r="181" spans="1:9" x14ac:dyDescent="0.35">
      <c r="A181" s="29" t="str" cm="1">
        <f t="array" ref="A181">T_Déclaration_BRI_Hdr[Q_Key]</f>
        <v>0-0|0|0|BRI</v>
      </c>
      <c r="B181" s="29" t="s">
        <v>58</v>
      </c>
      <c r="C181" s="29" t="s">
        <v>748</v>
      </c>
      <c r="D181" s="29" t="s">
        <v>83</v>
      </c>
      <c r="E181" s="122">
        <f t="shared" si="8"/>
        <v>0</v>
      </c>
      <c r="F181" s="29" t="s">
        <v>100</v>
      </c>
      <c r="G181" s="32">
        <f>'2. Demande de remboursement'!Z141</f>
        <v>0</v>
      </c>
      <c r="H181" s="105">
        <f t="shared" si="9"/>
        <v>0</v>
      </c>
      <c r="I181" s="113">
        <f>Table6[[#This Row],[Qty]]*Table6[[#This Row],[Cout_unitaire]]</f>
        <v>0</v>
      </c>
    </row>
    <row r="182" spans="1:9" x14ac:dyDescent="0.35">
      <c r="A182" s="29" t="str" cm="1">
        <f t="array" ref="A182">T_Déclaration_BRI_Hdr[Q_Key]</f>
        <v>0-0|0|0|BRI</v>
      </c>
      <c r="B182" s="29" t="s">
        <v>58</v>
      </c>
      <c r="C182" s="29" t="s">
        <v>749</v>
      </c>
      <c r="D182" s="29" t="s">
        <v>85</v>
      </c>
      <c r="E182" s="122" t="str">
        <f t="shared" si="8"/>
        <v>360L</v>
      </c>
      <c r="G182" s="32">
        <f>'2. Demande de remboursement'!AF117</f>
        <v>0</v>
      </c>
      <c r="H182" s="105">
        <f t="shared" si="9"/>
        <v>82.9</v>
      </c>
      <c r="I182" s="113">
        <f>Table6[[#This Row],[Qty]]*Table6[[#This Row],[Cout_unitaire]]</f>
        <v>0</v>
      </c>
    </row>
    <row r="183" spans="1:9" x14ac:dyDescent="0.35">
      <c r="A183" s="29" t="str" cm="1">
        <f t="array" ref="A183">T_Déclaration_BRI_Hdr[Q_Key]</f>
        <v>0-0|0|0|BRI</v>
      </c>
      <c r="B183" s="29" t="s">
        <v>58</v>
      </c>
      <c r="C183" s="29" t="s">
        <v>749</v>
      </c>
      <c r="D183" s="29" t="s">
        <v>85</v>
      </c>
      <c r="E183" s="122" t="str">
        <f t="shared" si="8"/>
        <v>240L</v>
      </c>
      <c r="G183" s="32">
        <f>'2. Demande de remboursement'!AF118</f>
        <v>0</v>
      </c>
      <c r="H183" s="105">
        <f t="shared" si="9"/>
        <v>82.9</v>
      </c>
      <c r="I183" s="113">
        <f>Table6[[#This Row],[Qty]]*Table6[[#This Row],[Cout_unitaire]]</f>
        <v>0</v>
      </c>
    </row>
    <row r="184" spans="1:9" x14ac:dyDescent="0.35">
      <c r="A184" s="29" t="str" cm="1">
        <f t="array" ref="A184">T_Déclaration_BRI_Hdr[Q_Key]</f>
        <v>0-0|0|0|BRI</v>
      </c>
      <c r="B184" s="29" t="s">
        <v>58</v>
      </c>
      <c r="C184" s="29" t="s">
        <v>749</v>
      </c>
      <c r="D184" s="29" t="s">
        <v>85</v>
      </c>
      <c r="E184" s="122">
        <f t="shared" si="8"/>
        <v>0</v>
      </c>
      <c r="G184" s="32">
        <f>'2. Demande de remboursement'!AF119</f>
        <v>0</v>
      </c>
      <c r="H184" s="105">
        <f t="shared" si="9"/>
        <v>0</v>
      </c>
      <c r="I184" s="113">
        <f>Table6[[#This Row],[Qty]]*Table6[[#This Row],[Cout_unitaire]]</f>
        <v>0</v>
      </c>
    </row>
    <row r="185" spans="1:9" x14ac:dyDescent="0.35">
      <c r="A185" s="29" t="str" cm="1">
        <f t="array" ref="A185">T_Déclaration_BRI_Hdr[Q_Key]</f>
        <v>0-0|0|0|BRI</v>
      </c>
      <c r="B185" s="29" t="s">
        <v>58</v>
      </c>
      <c r="C185" s="29" t="s">
        <v>749</v>
      </c>
      <c r="D185" s="29" t="s">
        <v>85</v>
      </c>
      <c r="E185" s="122">
        <f t="shared" si="8"/>
        <v>0</v>
      </c>
      <c r="G185" s="32">
        <f>'2. Demande de remboursement'!AF120</f>
        <v>0</v>
      </c>
      <c r="H185" s="105">
        <f t="shared" si="9"/>
        <v>0</v>
      </c>
      <c r="I185" s="113">
        <f>Table6[[#This Row],[Qty]]*Table6[[#This Row],[Cout_unitaire]]</f>
        <v>0</v>
      </c>
    </row>
    <row r="186" spans="1:9" x14ac:dyDescent="0.35">
      <c r="A186" s="29" t="str" cm="1">
        <f t="array" ref="A186">T_Déclaration_BRI_Hdr[Q_Key]</f>
        <v>0-0|0|0|BRI</v>
      </c>
      <c r="B186" s="29" t="s">
        <v>58</v>
      </c>
      <c r="C186" s="29" t="s">
        <v>749</v>
      </c>
      <c r="D186" s="29" t="s">
        <v>85</v>
      </c>
      <c r="E186" s="122">
        <f t="shared" si="8"/>
        <v>0</v>
      </c>
      <c r="G186" s="32">
        <f>'2. Demande de remboursement'!AF121</f>
        <v>0</v>
      </c>
      <c r="H186" s="105">
        <f t="shared" si="9"/>
        <v>0</v>
      </c>
      <c r="I186" s="113">
        <f>Table6[[#This Row],[Qty]]*Table6[[#This Row],[Cout_unitaire]]</f>
        <v>0</v>
      </c>
    </row>
    <row r="187" spans="1:9" x14ac:dyDescent="0.35">
      <c r="A187" s="29" t="str" cm="1">
        <f t="array" ref="A187">T_Déclaration_BRI_Hdr[Q_Key]</f>
        <v>0-0|0|0|BRI</v>
      </c>
      <c r="B187" s="29" t="s">
        <v>58</v>
      </c>
      <c r="C187" s="29" t="s">
        <v>749</v>
      </c>
      <c r="D187" s="29" t="s">
        <v>83</v>
      </c>
      <c r="E187" s="122" t="str">
        <f t="shared" si="8"/>
        <v>360L</v>
      </c>
      <c r="F187" s="29" t="s">
        <v>97</v>
      </c>
      <c r="G187" s="32">
        <f>'2. Demande de remboursement'!AF122</f>
        <v>0</v>
      </c>
      <c r="H187" s="105">
        <f t="shared" si="9"/>
        <v>19.95</v>
      </c>
      <c r="I187" s="113">
        <f>Table6[[#This Row],[Qty]]*Table6[[#This Row],[Cout_unitaire]]</f>
        <v>0</v>
      </c>
    </row>
    <row r="188" spans="1:9" x14ac:dyDescent="0.35">
      <c r="A188" s="29" t="str" cm="1">
        <f t="array" ref="A188">T_Déclaration_BRI_Hdr[Q_Key]</f>
        <v>0-0|0|0|BRI</v>
      </c>
      <c r="B188" s="29" t="s">
        <v>58</v>
      </c>
      <c r="C188" s="29" t="s">
        <v>749</v>
      </c>
      <c r="D188" s="29" t="s">
        <v>83</v>
      </c>
      <c r="E188" s="122" t="str">
        <f t="shared" si="8"/>
        <v>360L</v>
      </c>
      <c r="F188" s="29" t="s">
        <v>98</v>
      </c>
      <c r="G188" s="32">
        <f>'2. Demande de remboursement'!AF123</f>
        <v>0</v>
      </c>
      <c r="H188" s="105">
        <f t="shared" si="9"/>
        <v>2.7</v>
      </c>
      <c r="I188" s="113">
        <f>Table6[[#This Row],[Qty]]*Table6[[#This Row],[Cout_unitaire]]</f>
        <v>0</v>
      </c>
    </row>
    <row r="189" spans="1:9" x14ac:dyDescent="0.35">
      <c r="A189" s="29" t="str" cm="1">
        <f t="array" ref="A189">T_Déclaration_BRI_Hdr[Q_Key]</f>
        <v>0-0|0|0|BRI</v>
      </c>
      <c r="B189" s="29" t="s">
        <v>58</v>
      </c>
      <c r="C189" s="29" t="s">
        <v>749</v>
      </c>
      <c r="D189" s="29" t="s">
        <v>83</v>
      </c>
      <c r="E189" s="122" t="str">
        <f t="shared" si="8"/>
        <v>360L</v>
      </c>
      <c r="F189" s="29" t="s">
        <v>99</v>
      </c>
      <c r="G189" s="32">
        <f>'2. Demande de remboursement'!AF124</f>
        <v>0</v>
      </c>
      <c r="H189" s="105">
        <f t="shared" si="9"/>
        <v>5.9</v>
      </c>
      <c r="I189" s="113">
        <f>Table6[[#This Row],[Qty]]*Table6[[#This Row],[Cout_unitaire]]</f>
        <v>0</v>
      </c>
    </row>
    <row r="190" spans="1:9" x14ac:dyDescent="0.35">
      <c r="A190" s="29" t="str" cm="1">
        <f t="array" ref="A190">T_Déclaration_BRI_Hdr[Q_Key]</f>
        <v>0-0|0|0|BRI</v>
      </c>
      <c r="B190" s="29" t="s">
        <v>58</v>
      </c>
      <c r="C190" s="29" t="s">
        <v>749</v>
      </c>
      <c r="D190" s="29" t="s">
        <v>83</v>
      </c>
      <c r="E190" s="122" t="str">
        <f t="shared" si="8"/>
        <v>360L</v>
      </c>
      <c r="F190" s="29" t="s">
        <v>100</v>
      </c>
      <c r="G190" s="32">
        <f>'2. Demande de remboursement'!AF125</f>
        <v>0</v>
      </c>
      <c r="H190" s="105">
        <f t="shared" si="9"/>
        <v>5.4</v>
      </c>
      <c r="I190" s="113">
        <f>Table6[[#This Row],[Qty]]*Table6[[#This Row],[Cout_unitaire]]</f>
        <v>0</v>
      </c>
    </row>
    <row r="191" spans="1:9" x14ac:dyDescent="0.35">
      <c r="A191" s="29" t="str" cm="1">
        <f t="array" ref="A191">T_Déclaration_BRI_Hdr[Q_Key]</f>
        <v>0-0|0|0|BRI</v>
      </c>
      <c r="B191" s="29" t="s">
        <v>58</v>
      </c>
      <c r="C191" s="29" t="s">
        <v>749</v>
      </c>
      <c r="D191" s="29" t="s">
        <v>83</v>
      </c>
      <c r="E191" s="122" t="str">
        <f t="shared" si="8"/>
        <v>240L</v>
      </c>
      <c r="F191" s="29" t="s">
        <v>97</v>
      </c>
      <c r="G191" s="32">
        <f>'2. Demande de remboursement'!AF126</f>
        <v>0</v>
      </c>
      <c r="H191" s="105">
        <f t="shared" si="9"/>
        <v>19.95</v>
      </c>
      <c r="I191" s="113">
        <f>Table6[[#This Row],[Qty]]*Table6[[#This Row],[Cout_unitaire]]</f>
        <v>0</v>
      </c>
    </row>
    <row r="192" spans="1:9" x14ac:dyDescent="0.35">
      <c r="A192" s="29" t="str" cm="1">
        <f t="array" ref="A192">T_Déclaration_BRI_Hdr[Q_Key]</f>
        <v>0-0|0|0|BRI</v>
      </c>
      <c r="B192" s="29" t="s">
        <v>58</v>
      </c>
      <c r="C192" s="29" t="s">
        <v>749</v>
      </c>
      <c r="D192" s="29" t="s">
        <v>83</v>
      </c>
      <c r="E192" s="122" t="str">
        <f t="shared" si="8"/>
        <v>240L</v>
      </c>
      <c r="F192" s="29" t="s">
        <v>98</v>
      </c>
      <c r="G192" s="32">
        <f>'2. Demande de remboursement'!AF127</f>
        <v>0</v>
      </c>
      <c r="H192" s="105">
        <f t="shared" si="9"/>
        <v>2.7</v>
      </c>
      <c r="I192" s="113">
        <f>Table6[[#This Row],[Qty]]*Table6[[#This Row],[Cout_unitaire]]</f>
        <v>0</v>
      </c>
    </row>
    <row r="193" spans="1:9" x14ac:dyDescent="0.35">
      <c r="A193" s="29" t="str" cm="1">
        <f t="array" ref="A193">T_Déclaration_BRI_Hdr[Q_Key]</f>
        <v>0-0|0|0|BRI</v>
      </c>
      <c r="B193" s="29" t="s">
        <v>58</v>
      </c>
      <c r="C193" s="29" t="s">
        <v>749</v>
      </c>
      <c r="D193" s="29" t="s">
        <v>83</v>
      </c>
      <c r="E193" s="122" t="str">
        <f t="shared" si="8"/>
        <v>240L</v>
      </c>
      <c r="F193" s="29" t="s">
        <v>99</v>
      </c>
      <c r="G193" s="32">
        <f>'2. Demande de remboursement'!AF128</f>
        <v>0</v>
      </c>
      <c r="H193" s="105">
        <f t="shared" si="9"/>
        <v>5.9</v>
      </c>
      <c r="I193" s="113">
        <f>Table6[[#This Row],[Qty]]*Table6[[#This Row],[Cout_unitaire]]</f>
        <v>0</v>
      </c>
    </row>
    <row r="194" spans="1:9" x14ac:dyDescent="0.35">
      <c r="A194" s="29" t="str" cm="1">
        <f t="array" ref="A194">T_Déclaration_BRI_Hdr[Q_Key]</f>
        <v>0-0|0|0|BRI</v>
      </c>
      <c r="B194" s="29" t="s">
        <v>58</v>
      </c>
      <c r="C194" s="29" t="s">
        <v>749</v>
      </c>
      <c r="D194" s="29" t="s">
        <v>83</v>
      </c>
      <c r="E194" s="122" t="str">
        <f t="shared" si="8"/>
        <v>240L</v>
      </c>
      <c r="F194" s="29" t="s">
        <v>100</v>
      </c>
      <c r="G194" s="32">
        <f>'2. Demande de remboursement'!AF129</f>
        <v>0</v>
      </c>
      <c r="H194" s="105">
        <f t="shared" si="9"/>
        <v>5.4</v>
      </c>
      <c r="I194" s="113">
        <f>Table6[[#This Row],[Qty]]*Table6[[#This Row],[Cout_unitaire]]</f>
        <v>0</v>
      </c>
    </row>
    <row r="195" spans="1:9" x14ac:dyDescent="0.35">
      <c r="A195" s="29" t="str" cm="1">
        <f t="array" ref="A195">T_Déclaration_BRI_Hdr[Q_Key]</f>
        <v>0-0|0|0|BRI</v>
      </c>
      <c r="B195" s="29" t="s">
        <v>58</v>
      </c>
      <c r="C195" s="29" t="s">
        <v>749</v>
      </c>
      <c r="D195" s="29" t="s">
        <v>83</v>
      </c>
      <c r="E195" s="122">
        <f t="shared" ref="E195:E206" si="10">E170</f>
        <v>0</v>
      </c>
      <c r="F195" s="29" t="s">
        <v>97</v>
      </c>
      <c r="G195" s="32">
        <f>'2. Demande de remboursement'!AF130</f>
        <v>0</v>
      </c>
      <c r="H195" s="105">
        <f t="shared" ref="H195:H206" si="11">H170</f>
        <v>0</v>
      </c>
      <c r="I195" s="113">
        <f>Table6[[#This Row],[Qty]]*Table6[[#This Row],[Cout_unitaire]]</f>
        <v>0</v>
      </c>
    </row>
    <row r="196" spans="1:9" x14ac:dyDescent="0.35">
      <c r="A196" s="29" t="str" cm="1">
        <f t="array" ref="A196">T_Déclaration_BRI_Hdr[Q_Key]</f>
        <v>0-0|0|0|BRI</v>
      </c>
      <c r="B196" s="29" t="s">
        <v>58</v>
      </c>
      <c r="C196" s="29" t="s">
        <v>749</v>
      </c>
      <c r="D196" s="29" t="s">
        <v>83</v>
      </c>
      <c r="E196" s="122">
        <f t="shared" si="10"/>
        <v>0</v>
      </c>
      <c r="F196" s="29" t="s">
        <v>98</v>
      </c>
      <c r="G196" s="32">
        <f>'2. Demande de remboursement'!AF131</f>
        <v>0</v>
      </c>
      <c r="H196" s="105">
        <f t="shared" si="11"/>
        <v>0</v>
      </c>
      <c r="I196" s="113">
        <f>Table6[[#This Row],[Qty]]*Table6[[#This Row],[Cout_unitaire]]</f>
        <v>0</v>
      </c>
    </row>
    <row r="197" spans="1:9" x14ac:dyDescent="0.35">
      <c r="A197" s="29" t="str" cm="1">
        <f t="array" ref="A197">T_Déclaration_BRI_Hdr[Q_Key]</f>
        <v>0-0|0|0|BRI</v>
      </c>
      <c r="B197" s="29" t="s">
        <v>58</v>
      </c>
      <c r="C197" s="29" t="s">
        <v>749</v>
      </c>
      <c r="D197" s="29" t="s">
        <v>83</v>
      </c>
      <c r="E197" s="122">
        <f t="shared" si="10"/>
        <v>0</v>
      </c>
      <c r="F197" s="29" t="s">
        <v>99</v>
      </c>
      <c r="G197" s="32">
        <f>'2. Demande de remboursement'!AF132</f>
        <v>0</v>
      </c>
      <c r="H197" s="105">
        <f t="shared" si="11"/>
        <v>0</v>
      </c>
      <c r="I197" s="113">
        <f>Table6[[#This Row],[Qty]]*Table6[[#This Row],[Cout_unitaire]]</f>
        <v>0</v>
      </c>
    </row>
    <row r="198" spans="1:9" x14ac:dyDescent="0.35">
      <c r="A198" s="29" t="str" cm="1">
        <f t="array" ref="A198">T_Déclaration_BRI_Hdr[Q_Key]</f>
        <v>0-0|0|0|BRI</v>
      </c>
      <c r="B198" s="29" t="s">
        <v>58</v>
      </c>
      <c r="C198" s="29" t="s">
        <v>749</v>
      </c>
      <c r="D198" s="29" t="s">
        <v>83</v>
      </c>
      <c r="E198" s="122">
        <f t="shared" si="10"/>
        <v>0</v>
      </c>
      <c r="F198" s="29" t="s">
        <v>100</v>
      </c>
      <c r="G198" s="32">
        <f>'2. Demande de remboursement'!AF133</f>
        <v>0</v>
      </c>
      <c r="H198" s="105">
        <f t="shared" si="11"/>
        <v>0</v>
      </c>
      <c r="I198" s="113">
        <f>Table6[[#This Row],[Qty]]*Table6[[#This Row],[Cout_unitaire]]</f>
        <v>0</v>
      </c>
    </row>
    <row r="199" spans="1:9" x14ac:dyDescent="0.35">
      <c r="A199" s="29" t="str" cm="1">
        <f t="array" ref="A199">T_Déclaration_BRI_Hdr[Q_Key]</f>
        <v>0-0|0|0|BRI</v>
      </c>
      <c r="B199" s="29" t="s">
        <v>58</v>
      </c>
      <c r="C199" s="29" t="s">
        <v>749</v>
      </c>
      <c r="D199" s="29" t="s">
        <v>83</v>
      </c>
      <c r="E199" s="122">
        <f t="shared" si="10"/>
        <v>0</v>
      </c>
      <c r="F199" s="29" t="s">
        <v>97</v>
      </c>
      <c r="G199" s="32">
        <f>'2. Demande de remboursement'!AF134</f>
        <v>0</v>
      </c>
      <c r="H199" s="105">
        <f t="shared" si="11"/>
        <v>0</v>
      </c>
      <c r="I199" s="113">
        <f>Table6[[#This Row],[Qty]]*Table6[[#This Row],[Cout_unitaire]]</f>
        <v>0</v>
      </c>
    </row>
    <row r="200" spans="1:9" x14ac:dyDescent="0.35">
      <c r="A200" s="29" t="str" cm="1">
        <f t="array" ref="A200">T_Déclaration_BRI_Hdr[Q_Key]</f>
        <v>0-0|0|0|BRI</v>
      </c>
      <c r="B200" s="29" t="s">
        <v>58</v>
      </c>
      <c r="C200" s="29" t="s">
        <v>749</v>
      </c>
      <c r="D200" s="29" t="s">
        <v>83</v>
      </c>
      <c r="E200" s="122">
        <f t="shared" si="10"/>
        <v>0</v>
      </c>
      <c r="F200" s="29" t="s">
        <v>98</v>
      </c>
      <c r="G200" s="32">
        <f>'2. Demande de remboursement'!AF135</f>
        <v>0</v>
      </c>
      <c r="H200" s="105">
        <f t="shared" si="11"/>
        <v>0</v>
      </c>
      <c r="I200" s="113">
        <f>Table6[[#This Row],[Qty]]*Table6[[#This Row],[Cout_unitaire]]</f>
        <v>0</v>
      </c>
    </row>
    <row r="201" spans="1:9" x14ac:dyDescent="0.35">
      <c r="A201" s="29" t="str" cm="1">
        <f t="array" ref="A201">T_Déclaration_BRI_Hdr[Q_Key]</f>
        <v>0-0|0|0|BRI</v>
      </c>
      <c r="B201" s="29" t="s">
        <v>58</v>
      </c>
      <c r="C201" s="29" t="s">
        <v>749</v>
      </c>
      <c r="D201" s="29" t="s">
        <v>83</v>
      </c>
      <c r="E201" s="122">
        <f t="shared" si="10"/>
        <v>0</v>
      </c>
      <c r="F201" s="29" t="s">
        <v>99</v>
      </c>
      <c r="G201" s="32">
        <f>'2. Demande de remboursement'!AF136</f>
        <v>0</v>
      </c>
      <c r="H201" s="105">
        <f t="shared" si="11"/>
        <v>0</v>
      </c>
      <c r="I201" s="113">
        <f>Table6[[#This Row],[Qty]]*Table6[[#This Row],[Cout_unitaire]]</f>
        <v>0</v>
      </c>
    </row>
    <row r="202" spans="1:9" x14ac:dyDescent="0.35">
      <c r="A202" s="29" t="str" cm="1">
        <f t="array" ref="A202">T_Déclaration_BRI_Hdr[Q_Key]</f>
        <v>0-0|0|0|BRI</v>
      </c>
      <c r="B202" s="29" t="s">
        <v>58</v>
      </c>
      <c r="C202" s="29" t="s">
        <v>749</v>
      </c>
      <c r="D202" s="29" t="s">
        <v>83</v>
      </c>
      <c r="E202" s="122">
        <f t="shared" si="10"/>
        <v>0</v>
      </c>
      <c r="F202" s="29" t="s">
        <v>100</v>
      </c>
      <c r="G202" s="32">
        <f>'2. Demande de remboursement'!AF137</f>
        <v>0</v>
      </c>
      <c r="H202" s="105">
        <f t="shared" si="11"/>
        <v>0</v>
      </c>
      <c r="I202" s="113">
        <f>Table6[[#This Row],[Qty]]*Table6[[#This Row],[Cout_unitaire]]</f>
        <v>0</v>
      </c>
    </row>
    <row r="203" spans="1:9" x14ac:dyDescent="0.35">
      <c r="A203" s="29" t="str" cm="1">
        <f t="array" ref="A203">T_Déclaration_BRI_Hdr[Q_Key]</f>
        <v>0-0|0|0|BRI</v>
      </c>
      <c r="B203" s="29" t="s">
        <v>58</v>
      </c>
      <c r="C203" s="29" t="s">
        <v>749</v>
      </c>
      <c r="D203" s="29" t="s">
        <v>83</v>
      </c>
      <c r="E203" s="122">
        <f t="shared" si="10"/>
        <v>0</v>
      </c>
      <c r="F203" s="29" t="s">
        <v>97</v>
      </c>
      <c r="G203" s="32">
        <f>'2. Demande de remboursement'!AF138</f>
        <v>0</v>
      </c>
      <c r="H203" s="105">
        <f t="shared" si="11"/>
        <v>0</v>
      </c>
      <c r="I203" s="113">
        <f>Table6[[#This Row],[Qty]]*Table6[[#This Row],[Cout_unitaire]]</f>
        <v>0</v>
      </c>
    </row>
    <row r="204" spans="1:9" x14ac:dyDescent="0.35">
      <c r="A204" s="29" t="str" cm="1">
        <f t="array" ref="A204">T_Déclaration_BRI_Hdr[Q_Key]</f>
        <v>0-0|0|0|BRI</v>
      </c>
      <c r="B204" s="29" t="s">
        <v>58</v>
      </c>
      <c r="C204" s="29" t="s">
        <v>749</v>
      </c>
      <c r="D204" s="29" t="s">
        <v>83</v>
      </c>
      <c r="E204" s="122">
        <f t="shared" si="10"/>
        <v>0</v>
      </c>
      <c r="F204" s="29" t="s">
        <v>98</v>
      </c>
      <c r="G204" s="32">
        <f>'2. Demande de remboursement'!AF139</f>
        <v>0</v>
      </c>
      <c r="H204" s="105">
        <f t="shared" si="11"/>
        <v>0</v>
      </c>
      <c r="I204" s="113">
        <f>Table6[[#This Row],[Qty]]*Table6[[#This Row],[Cout_unitaire]]</f>
        <v>0</v>
      </c>
    </row>
    <row r="205" spans="1:9" x14ac:dyDescent="0.35">
      <c r="A205" s="29" t="str" cm="1">
        <f t="array" ref="A205">T_Déclaration_BRI_Hdr[Q_Key]</f>
        <v>0-0|0|0|BRI</v>
      </c>
      <c r="B205" s="29" t="s">
        <v>58</v>
      </c>
      <c r="C205" s="29" t="s">
        <v>749</v>
      </c>
      <c r="D205" s="29" t="s">
        <v>83</v>
      </c>
      <c r="E205" s="122">
        <f t="shared" si="10"/>
        <v>0</v>
      </c>
      <c r="F205" s="29" t="s">
        <v>99</v>
      </c>
      <c r="G205" s="32">
        <f>'2. Demande de remboursement'!AF140</f>
        <v>0</v>
      </c>
      <c r="H205" s="105">
        <f t="shared" si="11"/>
        <v>0</v>
      </c>
      <c r="I205" s="113">
        <f>Table6[[#This Row],[Qty]]*Table6[[#This Row],[Cout_unitaire]]</f>
        <v>0</v>
      </c>
    </row>
    <row r="206" spans="1:9" x14ac:dyDescent="0.35">
      <c r="A206" s="29" t="str" cm="1">
        <f t="array" ref="A206">T_Déclaration_BRI_Hdr[Q_Key]</f>
        <v>0-0|0|0|BRI</v>
      </c>
      <c r="B206" s="29" t="s">
        <v>58</v>
      </c>
      <c r="C206" s="29" t="s">
        <v>749</v>
      </c>
      <c r="D206" s="29" t="s">
        <v>83</v>
      </c>
      <c r="E206" s="122">
        <f t="shared" si="10"/>
        <v>0</v>
      </c>
      <c r="F206" s="29" t="s">
        <v>100</v>
      </c>
      <c r="G206" s="32">
        <f>'2. Demande de remboursement'!AF141</f>
        <v>0</v>
      </c>
      <c r="H206" s="105">
        <f t="shared" si="11"/>
        <v>0</v>
      </c>
      <c r="I206" s="113">
        <f>Table6[[#This Row],[Qty]]*Table6[[#This Row],[Cout_unitaire]]</f>
        <v>0</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78366948-d530-4bd8-a5de-6b1ae0e5602a">
      <Terms xmlns="http://schemas.microsoft.com/office/infopath/2007/PartnerControls"/>
    </lcf76f155ced4ddcb4097134ff3c332f>
    <Docconnexes xmlns="78366948-d530-4bd8-a5de-6b1ae0e5602a" xsi:nil="true"/>
    <Lienhypertexte xmlns="78366948-d530-4bd8-a5de-6b1ae0e5602a">
      <Url xsi:nil="true"/>
      <Description xsi:nil="true"/>
    </Lienhypertexte>
    <TaxCatchAll xmlns="26a4850b-4733-4947-8723-079cfc15800f" xsi:nil="true"/>
    <_DCDateCreated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9C598D967DC69419E2229C00567C571" ma:contentTypeVersion="24" ma:contentTypeDescription="Crée un document." ma:contentTypeScope="" ma:versionID="3f4c5edb26c5e47aac5467154a3689f9">
  <xsd:schema xmlns:xsd="http://www.w3.org/2001/XMLSchema" xmlns:xs="http://www.w3.org/2001/XMLSchema" xmlns:p="http://schemas.microsoft.com/office/2006/metadata/properties" xmlns:ns1="http://schemas.microsoft.com/sharepoint/v3" xmlns:ns2="78366948-d530-4bd8-a5de-6b1ae0e5602a" xmlns:ns3="0ed1810d-af82-49a3-9e76-6947b8703aa8" xmlns:ns4="26a4850b-4733-4947-8723-079cfc15800f" xmlns:ns5="http://schemas.microsoft.com/sharepoint/v3/fields" targetNamespace="http://schemas.microsoft.com/office/2006/metadata/properties" ma:root="true" ma:fieldsID="4bc125905c241141ded4790222106ee8" ns1:_="" ns2:_="" ns3:_="" ns4:_="" ns5:_="">
    <xsd:import namespace="http://schemas.microsoft.com/sharepoint/v3"/>
    <xsd:import namespace="78366948-d530-4bd8-a5de-6b1ae0e5602a"/>
    <xsd:import namespace="0ed1810d-af82-49a3-9e76-6947b8703aa8"/>
    <xsd:import namespace="26a4850b-4733-4947-8723-079cfc15800f"/>
    <xsd:import namespace="http://schemas.microsoft.com/sharepoint/v3/fields"/>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lcf76f155ced4ddcb4097134ff3c332f" minOccurs="0"/>
                <xsd:element ref="ns4:TaxCatchAll" minOccurs="0"/>
                <xsd:element ref="ns5:_DCDateCreated" minOccurs="0"/>
                <xsd:element ref="ns1:_ip_UnifiedCompliancePolicyProperties" minOccurs="0"/>
                <xsd:element ref="ns1:_ip_UnifiedCompliancePolicyUIAction" minOccurs="0"/>
                <xsd:element ref="ns2:Docconnexes" minOccurs="0"/>
                <xsd:element ref="ns2:MediaServiceObjectDetectorVersions" minOccurs="0"/>
                <xsd:element ref="ns2:MediaServiceLocation" minOccurs="0"/>
                <xsd:element ref="ns2:Lienhypertext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riétés de la stratégie de conformité unifiée" ma:hidden="true" ma:internalName="_ip_UnifiedCompliancePolicyProperties">
      <xsd:simpleType>
        <xsd:restriction base="dms:Note"/>
      </xsd:simpleType>
    </xsd:element>
    <xsd:element name="_ip_UnifiedCompliancePolicyUIAction" ma:index="25" nillable="true" ma:displayName="Action d’interface utilisateur de la stratégie de conformité unifié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366948-d530-4bd8-a5de-6b1ae0e560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Balises d’images" ma:readOnly="false" ma:fieldId="{5cf76f15-5ced-4ddc-b409-7134ff3c332f}" ma:taxonomyMulti="true" ma:sspId="b7c391fc-9682-41dc-be5b-872783f5ce74" ma:termSetId="09814cd3-568e-fe90-9814-8d621ff8fb84" ma:anchorId="fba54fb3-c3e1-fe81-a776-ca4b69148c4d" ma:open="true" ma:isKeyword="false">
      <xsd:complexType>
        <xsd:sequence>
          <xsd:element ref="pc:Terms" minOccurs="0" maxOccurs="1"/>
        </xsd:sequence>
      </xsd:complexType>
    </xsd:element>
    <xsd:element name="Docconnexes" ma:index="26" nillable="true" ma:displayName="Doc connexes" ma:description="Doc à consulter aussi" ma:format="Dropdown" ma:internalName="Docconnexes">
      <xsd:simpleType>
        <xsd:restriction base="dms:Text">
          <xsd:maxLength value="255"/>
        </xsd:restriction>
      </xsd:simple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element name="MediaServiceLocation" ma:index="28" nillable="true" ma:displayName="Location" ma:indexed="true" ma:internalName="MediaServiceLocation" ma:readOnly="true">
      <xsd:simpleType>
        <xsd:restriction base="dms:Text"/>
      </xsd:simpleType>
    </xsd:element>
    <xsd:element name="Lienhypertexte" ma:index="29" nillable="true" ma:displayName="Lien hypertexte" ma:description="Chemin d'accès" ma:format="Hyperlink" ma:internalName="Lienhypertext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ed1810d-af82-49a3-9e76-6947b8703aa8" elementFormDefault="qualified">
    <xsd:import namespace="http://schemas.microsoft.com/office/2006/documentManagement/types"/>
    <xsd:import namespace="http://schemas.microsoft.com/office/infopath/2007/PartnerControls"/>
    <xsd:element name="SharedWithUsers" ma:index="11"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Partagé avec dé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6a4850b-4733-4947-8723-079cfc15800f"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7ed44735-a682-4d39-ab3c-b86bccbb75b6}" ma:internalName="TaxCatchAll" ma:showField="CatchAllData" ma:web="0ed1810d-af82-49a3-9e76-6947b8703aa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DCDateCreated" ma:index="23" nillable="true" ma:displayName="Date de création" ma:description="Date à laquelle la ressource a été créée" ma:format="DateTime" ma:internalName="_DCDateCreated">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13C1CEE-DDBF-4D38-973D-AF2B3966D4F1}">
  <ds:schemaRefs>
    <ds:schemaRef ds:uri="http://schemas.microsoft.com/office/2006/metadata/properties"/>
    <ds:schemaRef ds:uri="78366948-d530-4bd8-a5de-6b1ae0e5602a"/>
    <ds:schemaRef ds:uri="http://schemas.microsoft.com/office/infopath/2007/PartnerControls"/>
    <ds:schemaRef ds:uri="http://schemas.openxmlformats.org/package/2006/metadata/core-properties"/>
    <ds:schemaRef ds:uri="http://schemas.microsoft.com/sharepoint/v3/fields"/>
    <ds:schemaRef ds:uri="http://purl.org/dc/terms/"/>
    <ds:schemaRef ds:uri="http://purl.org/dc/elements/1.1/"/>
    <ds:schemaRef ds:uri="http://schemas.microsoft.com/office/2006/documentManagement/types"/>
    <ds:schemaRef ds:uri="26a4850b-4733-4947-8723-079cfc15800f"/>
    <ds:schemaRef ds:uri="0ed1810d-af82-49a3-9e76-6947b8703aa8"/>
    <ds:schemaRef ds:uri="http://schemas.microsoft.com/sharepoint/v3"/>
    <ds:schemaRef ds:uri="http://www.w3.org/XML/1998/namespace"/>
    <ds:schemaRef ds:uri="http://purl.org/dc/dcmitype/"/>
  </ds:schemaRefs>
</ds:datastoreItem>
</file>

<file path=customXml/itemProps2.xml><?xml version="1.0" encoding="utf-8"?>
<ds:datastoreItem xmlns:ds="http://schemas.openxmlformats.org/officeDocument/2006/customXml" ds:itemID="{0A312370-0A4C-401A-A2CC-C1236C52283A}">
  <ds:schemaRefs>
    <ds:schemaRef ds:uri="http://schemas.microsoft.com/sharepoint/v3/contenttype/forms"/>
  </ds:schemaRefs>
</ds:datastoreItem>
</file>

<file path=customXml/itemProps3.xml><?xml version="1.0" encoding="utf-8"?>
<ds:datastoreItem xmlns:ds="http://schemas.openxmlformats.org/officeDocument/2006/customXml" ds:itemID="{897A874B-C0BA-49CE-8944-3D6B24ADA2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8366948-d530-4bd8-a5de-6b1ae0e5602a"/>
    <ds:schemaRef ds:uri="0ed1810d-af82-49a3-9e76-6947b8703aa8"/>
    <ds:schemaRef ds:uri="26a4850b-4733-4947-8723-079cfc15800f"/>
    <ds:schemaRef ds:uri="http://schemas.microsoft.com/sharepoint/v3/field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Guide de l'utilisateur</vt:lpstr>
      <vt:lpstr>1. Identité du requérant</vt:lpstr>
      <vt:lpstr>2. Demande de remboursement</vt:lpstr>
      <vt:lpstr>Liste</vt:lpstr>
      <vt:lpstr>Table</vt:lpstr>
      <vt:lpstr>'1. Identité du requérant'!Zone_d_impression</vt:lpstr>
      <vt:lpstr>'2. Demande de remboursement'!Zone_d_impression</vt:lpstr>
      <vt:lpstr>'Guide de l''utilisateur'!Zone_d_impression</vt:lpstr>
    </vt:vector>
  </TitlesOfParts>
  <Manager>Éco Entreprise Québec</Manager>
  <Company>Éco Entreprise Québec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Éco Entreprise Québec</dc:creator>
  <cp:keywords/>
  <dc:description/>
  <cp:lastModifiedBy>Marie-Hélène Gravel</cp:lastModifiedBy>
  <cp:revision/>
  <dcterms:created xsi:type="dcterms:W3CDTF">2022-03-10T14:41:35Z</dcterms:created>
  <dcterms:modified xsi:type="dcterms:W3CDTF">2025-04-11T20:41:33Z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2022-03-10T14:41:36Z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34081dde-ae94-47e0-83b7-f4f4f7c5e90a</vt:lpwstr>
  </property>
  <property fmtid="{D5CDD505-2E9C-101B-9397-08002B2CF9AE}" pid="8" name="MSIP_Label_ea60d57e-af5b-4752-ac57-3e4f28ca11dc_ContentBits">
    <vt:lpwstr>0</vt:lpwstr>
  </property>
  <property fmtid="{D5CDD505-2E9C-101B-9397-08002B2CF9AE}" pid="9" name="ContentTypeId">
    <vt:lpwstr>0x01010069C598D967DC69419E2229C00567C571</vt:lpwstr>
  </property>
  <property fmtid="{D5CDD505-2E9C-101B-9397-08002B2CF9AE}" pid="10" name="MediaServiceImageTags">
    <vt:lpwstr/>
  </property>
</Properties>
</file>